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inic\Desktop\"/>
    </mc:Choice>
  </mc:AlternateContent>
  <bookViews>
    <workbookView xWindow="0" yWindow="0" windowWidth="24000" windowHeight="9330" firstSheet="37" activeTab="42"/>
  </bookViews>
  <sheets>
    <sheet name="1. Јелакци 1" sheetId="1" r:id="rId1"/>
    <sheet name="2. Јелкци 2" sheetId="2" r:id="rId2"/>
    <sheet name="3. Рокци" sheetId="3" r:id="rId3"/>
    <sheet name="4. Плоча" sheetId="4" r:id="rId4"/>
    <sheet name="5. Рогавчина" sheetId="5" r:id="rId5"/>
    <sheet name="6. Бзенице" sheetId="6" r:id="rId6"/>
    <sheet name="7. Плеш" sheetId="7" r:id="rId7"/>
    <sheet name="8. Стрменица" sheetId="8" r:id="rId8"/>
    <sheet name="9. Грчак" sheetId="9" r:id="rId9"/>
    <sheet name="10. Ботурићи" sheetId="10" r:id="rId10"/>
    <sheet name="11. Козница" sheetId="11" r:id="rId11"/>
    <sheet name="12. Велика Врбница" sheetId="12" r:id="rId12"/>
    <sheet name="13. Горњи Вратари" sheetId="13" r:id="rId13"/>
    <sheet name="14. Латковац" sheetId="14" r:id="rId14"/>
    <sheet name="15. Пуховац" sheetId="15" r:id="rId15"/>
    <sheet name="16. Ракља" sheetId="16" r:id="rId16"/>
    <sheet name="17. Лесеновци" sheetId="17" r:id="rId17"/>
    <sheet name="18. Доњи Вратари" sheetId="18" r:id="rId18"/>
    <sheet name="19. Витково" sheetId="19" r:id="rId19"/>
    <sheet name="20. Стањево" sheetId="20" r:id="rId20"/>
    <sheet name="21. Новаци" sheetId="21" r:id="rId21"/>
    <sheet name="22. Боботе" sheetId="22" r:id="rId22"/>
    <sheet name="23. Стубал" sheetId="23" r:id="rId23"/>
    <sheet name="24. Венчац" sheetId="24" r:id="rId24"/>
    <sheet name="25. Шљивово" sheetId="25" r:id="rId25"/>
    <sheet name="26. Парчин" sheetId="26" r:id="rId26"/>
    <sheet name="27. Љубинци" sheetId="27" r:id="rId27"/>
    <sheet name="28. Доброљупци" sheetId="28" r:id="rId28"/>
    <sheet name="29. Пањевац" sheetId="29" r:id="rId29"/>
    <sheet name="30. Трнавци" sheetId="30" r:id="rId30"/>
    <sheet name="31. Вражогрнци" sheetId="31" r:id="rId31"/>
    <sheet name="32. Суботица" sheetId="32" r:id="rId32"/>
    <sheet name="33. Горња Злегиња" sheetId="33" r:id="rId33"/>
    <sheet name="34. Доња Злегиња" sheetId="34" r:id="rId34"/>
    <sheet name="35. Горњи Ступањ" sheetId="35" r:id="rId35"/>
    <sheet name="36. Гаревина" sheetId="36" r:id="rId36"/>
    <sheet name="37. Дашница" sheetId="37" r:id="rId37"/>
    <sheet name="38. Лаћислед 1" sheetId="38" r:id="rId38"/>
    <sheet name="39. Лаћислед 2" sheetId="39" r:id="rId39"/>
    <sheet name="40. Мрмош" sheetId="40" r:id="rId40"/>
    <sheet name="41. Врбница" sheetId="41" r:id="rId41"/>
    <sheet name="42. Веља Глава" sheetId="42" r:id="rId42"/>
    <sheet name="43. Лесковица" sheetId="43" r:id="rId43"/>
    <sheet name="44. Горња Ржаница" sheetId="44" r:id="rId44"/>
    <sheet name="45. Братићи" sheetId="45" r:id="rId45"/>
    <sheet name="46. Дренча" sheetId="46" r:id="rId46"/>
    <sheet name="47. Тулеш" sheetId="47" r:id="rId47"/>
    <sheet name="48. Руденице" sheetId="48" r:id="rId48"/>
    <sheet name="49. Горње Ратаје" sheetId="49" r:id="rId49"/>
    <sheet name="50. Тржац" sheetId="50" r:id="rId50"/>
    <sheet name="51. Доње Ратаје" sheetId="51" r:id="rId51"/>
    <sheet name="52. АЦ-Младост" sheetId="52" r:id="rId52"/>
    <sheet name="53. АЦ - Дом Пензионера" sheetId="53" r:id="rId53"/>
    <sheet name="54. АЦ - Дом Културе" sheetId="54" r:id="rId54"/>
    <sheet name="55. АЦ - ОШ Аца Алексић" sheetId="55" r:id="rId55"/>
    <sheet name="56. АЦ - Зграда суда" sheetId="56" r:id="rId56"/>
    <sheet name="57. АЦ - Кућа Андрејић" sheetId="57" r:id="rId57"/>
    <sheet name="58. АЦ - СШ Свети Трифун" sheetId="60" r:id="rId58"/>
    <sheet name="59. АЦ - ОШ Иво Лола Рибар" sheetId="61" r:id="rId59"/>
    <sheet name="60. Доња Ржаница" sheetId="62" r:id="rId60"/>
    <sheet name="61. Марковина" sheetId="63" r:id="rId61"/>
    <sheet name="УКУПНО" sheetId="64" r:id="rId62"/>
    <sheet name="Табела излазности" sheetId="65" r:id="rId6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65" l="1"/>
  <c r="G61" i="65"/>
  <c r="G60" i="65"/>
  <c r="G59" i="65"/>
  <c r="G58" i="65"/>
  <c r="G57" i="65"/>
  <c r="G56" i="65"/>
  <c r="G55" i="65"/>
  <c r="G54" i="65"/>
  <c r="G53" i="65"/>
  <c r="G51" i="65"/>
  <c r="G50" i="65"/>
  <c r="G49" i="65"/>
  <c r="G48" i="65"/>
  <c r="G47" i="65"/>
  <c r="G46" i="65"/>
  <c r="G45" i="65"/>
  <c r="G44" i="65"/>
  <c r="G43" i="65"/>
  <c r="G42" i="65"/>
  <c r="G40" i="65"/>
  <c r="G39" i="65"/>
  <c r="G38" i="65"/>
  <c r="G37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1" i="65"/>
  <c r="G10" i="65"/>
  <c r="G8" i="65"/>
  <c r="G7" i="65"/>
  <c r="G6" i="65"/>
  <c r="G5" i="65"/>
  <c r="G4" i="65"/>
  <c r="G3" i="65"/>
  <c r="G2" i="65"/>
  <c r="G1" i="65"/>
  <c r="G5" i="33"/>
  <c r="F11" i="64" l="1"/>
  <c r="F13" i="64" s="1"/>
  <c r="J13" i="1" l="1"/>
  <c r="G21" i="63" l="1"/>
  <c r="K13" i="63"/>
  <c r="G21" i="62"/>
  <c r="K13" i="62"/>
  <c r="G25" i="61"/>
  <c r="K17" i="61"/>
  <c r="G25" i="60"/>
  <c r="K17" i="60"/>
  <c r="G25" i="57"/>
  <c r="K17" i="57"/>
  <c r="G25" i="56"/>
  <c r="K17" i="56"/>
  <c r="G25" i="55"/>
  <c r="K17" i="55"/>
  <c r="G24" i="54"/>
  <c r="K16" i="54"/>
  <c r="G24" i="53"/>
  <c r="K16" i="53"/>
  <c r="G24" i="52"/>
  <c r="K16" i="52"/>
  <c r="G52" i="65" s="1"/>
  <c r="G21" i="51"/>
  <c r="K13" i="51"/>
  <c r="G21" i="50"/>
  <c r="K13" i="50"/>
  <c r="G22" i="49"/>
  <c r="K14" i="49"/>
  <c r="G21" i="48"/>
  <c r="K13" i="48"/>
  <c r="G21" i="47"/>
  <c r="K13" i="47"/>
  <c r="G21" i="46"/>
  <c r="K13" i="46"/>
  <c r="G21" i="45"/>
  <c r="K13" i="45"/>
  <c r="G21" i="43"/>
  <c r="K13" i="43"/>
  <c r="G21" i="44"/>
  <c r="K13" i="44"/>
  <c r="G21" i="42"/>
  <c r="K13" i="42"/>
  <c r="G21" i="41"/>
  <c r="K13" i="41"/>
  <c r="G41" i="65" s="1"/>
  <c r="G21" i="40"/>
  <c r="K13" i="40"/>
  <c r="G21" i="39"/>
  <c r="K13" i="39"/>
  <c r="G21" i="38"/>
  <c r="K13" i="38"/>
  <c r="G21" i="37"/>
  <c r="K13" i="37"/>
  <c r="G21" i="36"/>
  <c r="K13" i="36"/>
  <c r="G22" i="35"/>
  <c r="K14" i="35"/>
  <c r="G21" i="34"/>
  <c r="K13" i="34"/>
  <c r="G21" i="33"/>
  <c r="K13" i="33"/>
  <c r="G22" i="32"/>
  <c r="K14" i="32"/>
  <c r="G21" i="31"/>
  <c r="K13" i="31"/>
  <c r="G21" i="30"/>
  <c r="K13" i="30"/>
  <c r="G21" i="29"/>
  <c r="K13" i="29"/>
  <c r="G21" i="28"/>
  <c r="K13" i="28"/>
  <c r="G21" i="27"/>
  <c r="K13" i="27"/>
  <c r="G21" i="26"/>
  <c r="K13" i="26"/>
  <c r="G21" i="25"/>
  <c r="K13" i="25"/>
  <c r="G21" i="24"/>
  <c r="K13" i="24"/>
  <c r="G21" i="23"/>
  <c r="K13" i="23"/>
  <c r="G21" i="22"/>
  <c r="K13" i="22"/>
  <c r="G21" i="21"/>
  <c r="K13" i="21"/>
  <c r="G21" i="20"/>
  <c r="K13" i="20"/>
  <c r="G25" i="19"/>
  <c r="K17" i="19"/>
  <c r="G24" i="18"/>
  <c r="K16" i="18"/>
  <c r="G21" i="17"/>
  <c r="K13" i="17"/>
  <c r="G21" i="16"/>
  <c r="K13" i="16"/>
  <c r="G21" i="15"/>
  <c r="K13" i="15"/>
  <c r="G21" i="14"/>
  <c r="K13" i="14"/>
  <c r="G21" i="13"/>
  <c r="K13" i="13"/>
  <c r="G13" i="65" s="1"/>
  <c r="G21" i="12"/>
  <c r="K13" i="12"/>
  <c r="G12" i="65" s="1"/>
  <c r="G21" i="11"/>
  <c r="K13" i="11"/>
  <c r="G22" i="10"/>
  <c r="K14" i="10"/>
  <c r="G21" i="9"/>
  <c r="K13" i="9"/>
  <c r="G9" i="65" s="1"/>
  <c r="G21" i="8"/>
  <c r="K13" i="8"/>
  <c r="G24" i="7"/>
  <c r="K16" i="7"/>
  <c r="G21" i="6"/>
  <c r="K13" i="6"/>
  <c r="F21" i="1"/>
  <c r="G21" i="5"/>
  <c r="K13" i="5"/>
  <c r="G21" i="4"/>
  <c r="K13" i="4"/>
  <c r="G21" i="3"/>
  <c r="K13" i="3"/>
  <c r="G21" i="2"/>
  <c r="K13" i="2"/>
</calcChain>
</file>

<file path=xl/sharedStrings.xml><?xml version="1.0" encoding="utf-8"?>
<sst xmlns="http://schemas.openxmlformats.org/spreadsheetml/2006/main" count="1127" uniqueCount="429">
  <si>
    <t>Милисав Павловић</t>
  </si>
  <si>
    <t>Марко Пецић</t>
  </si>
  <si>
    <t>Новак Катић</t>
  </si>
  <si>
    <t>Миљан Вукмировић</t>
  </si>
  <si>
    <t>Војкан Протић</t>
  </si>
  <si>
    <t>Оливер Живановић</t>
  </si>
  <si>
    <t>Милисав Угринић</t>
  </si>
  <si>
    <t>Р.Б.</t>
  </si>
  <si>
    <t>Неважећи листићи</t>
  </si>
  <si>
    <t>Гласало</t>
  </si>
  <si>
    <t>Важећи листићи</t>
  </si>
  <si>
    <t>Неупотребљени</t>
  </si>
  <si>
    <t>Контрола</t>
  </si>
  <si>
    <t>Име и Презиме</t>
  </si>
  <si>
    <t xml:space="preserve">Излазност </t>
  </si>
  <si>
    <t>Драган Дуњић</t>
  </si>
  <si>
    <t>Раде Стојановић</t>
  </si>
  <si>
    <t>Драган Ж. Дуњић</t>
  </si>
  <si>
    <t>Иван Дуњић</t>
  </si>
  <si>
    <t>Горан Дуњић</t>
  </si>
  <si>
    <t>Пеђа Бабић</t>
  </si>
  <si>
    <t>Горан Трифуновић</t>
  </si>
  <si>
    <t>Славиша Бабић</t>
  </si>
  <si>
    <t>Слободан Симић</t>
  </si>
  <si>
    <t>Милан Јованчевић</t>
  </si>
  <si>
    <t>Горан Штрбановић</t>
  </si>
  <si>
    <t>Миломир Добричинац</t>
  </si>
  <si>
    <t>Драган Радичевић</t>
  </si>
  <si>
    <t>Стеван Кљајић</t>
  </si>
  <si>
    <t>Мирослав Грујовић</t>
  </si>
  <si>
    <t>Дејан Црноглавац</t>
  </si>
  <si>
    <t>Голуб Жерађанин</t>
  </si>
  <si>
    <t>Недељко Комненовић</t>
  </si>
  <si>
    <t>Марко Ђаковић</t>
  </si>
  <si>
    <t>Милорад Луковић</t>
  </si>
  <si>
    <t>Александар Цветковић</t>
  </si>
  <si>
    <t>Владимир Богдановић</t>
  </si>
  <si>
    <t>Милан Стајковац</t>
  </si>
  <si>
    <t>Драган Цветковић</t>
  </si>
  <si>
    <t>Дејан Рајчић</t>
  </si>
  <si>
    <t>Александар Стајковац</t>
  </si>
  <si>
    <t>Раде Петровић</t>
  </si>
  <si>
    <t>Милен Тоскић</t>
  </si>
  <si>
    <t>Саша Џопалић</t>
  </si>
  <si>
    <t>Зоран Филиповић</t>
  </si>
  <si>
    <t>Горан Џопалић</t>
  </si>
  <si>
    <t>Раде Ђуровић</t>
  </si>
  <si>
    <t>Иван Милићевић</t>
  </si>
  <si>
    <t>Влада Ристић</t>
  </si>
  <si>
    <t>Славољуб Бошковић</t>
  </si>
  <si>
    <t>Раденко Бошковић</t>
  </si>
  <si>
    <t>Иван Николић</t>
  </si>
  <si>
    <t>Дејан Ђолић</t>
  </si>
  <si>
    <t>Михајло Мијајловић</t>
  </si>
  <si>
    <t>Зоран Ђолић</t>
  </si>
  <si>
    <t>Горан Петровић</t>
  </si>
  <si>
    <t>Дејан Николић</t>
  </si>
  <si>
    <t>Алекса Величковић</t>
  </si>
  <si>
    <t>Жељко Марић</t>
  </si>
  <si>
    <t>Родољуб Здравковић</t>
  </si>
  <si>
    <t>Лепа Мијатовић</t>
  </si>
  <si>
    <t>Вучић Марић</t>
  </si>
  <si>
    <t>Драгица Луковић</t>
  </si>
  <si>
    <t>Милутин Михајловић</t>
  </si>
  <si>
    <t>Драгиша Мијатовић</t>
  </si>
  <si>
    <t>Марко Луковић</t>
  </si>
  <si>
    <t>Љубиша Марић</t>
  </si>
  <si>
    <t>Дејан Добричић</t>
  </si>
  <si>
    <t>Зоран Рајчић</t>
  </si>
  <si>
    <t>Миљана Тоскић</t>
  </si>
  <si>
    <t>Миладин Видојевић</t>
  </si>
  <si>
    <t>Зоран Видојевић</t>
  </si>
  <si>
    <t>Дејан Џамић</t>
  </si>
  <si>
    <t>Владен Џамић</t>
  </si>
  <si>
    <t>Бојан Себић</t>
  </si>
  <si>
    <t>Горан Џамић</t>
  </si>
  <si>
    <t>Милоје Себић</t>
  </si>
  <si>
    <t>Радосав Џамић</t>
  </si>
  <si>
    <t>Мирко Бежановић</t>
  </si>
  <si>
    <t>Иван Боровац</t>
  </si>
  <si>
    <t>Вељко Гошић</t>
  </si>
  <si>
    <t>Далибор Гашић</t>
  </si>
  <si>
    <t>Борисав Гошић</t>
  </si>
  <si>
    <t>Драган Гошић</t>
  </si>
  <si>
    <t>Гашић Александар</t>
  </si>
  <si>
    <t>Зоран Гашић</t>
  </si>
  <si>
    <t>Александар Васић</t>
  </si>
  <si>
    <t>Богић Михајловић</t>
  </si>
  <si>
    <t>Ненад Јовановић</t>
  </si>
  <si>
    <t>Стојан Степић</t>
  </si>
  <si>
    <t>Чедомир Кнежевић</t>
  </si>
  <si>
    <t>Миломир Ракић</t>
  </si>
  <si>
    <t>Миодраг Кнежевић</t>
  </si>
  <si>
    <t>Гордан Миленковић</t>
  </si>
  <si>
    <t>Владица Радојичић</t>
  </si>
  <si>
    <t>Горан Андрејић</t>
  </si>
  <si>
    <t>Миљан Радојичић</t>
  </si>
  <si>
    <t>Дејан Катић</t>
  </si>
  <si>
    <t>Стефан Поповић</t>
  </si>
  <si>
    <t>Владица Николић</t>
  </si>
  <si>
    <t>Славиша Ћирић</t>
  </si>
  <si>
    <t>Саша Жарковић</t>
  </si>
  <si>
    <t>Мирољуб Николић</t>
  </si>
  <si>
    <t>Драгомир Николић</t>
  </si>
  <si>
    <t>Михајло Жарковић</t>
  </si>
  <si>
    <t>Весна Жарковић</t>
  </si>
  <si>
    <t>Ненад Жарковић</t>
  </si>
  <si>
    <t>Сава Катанчевић</t>
  </si>
  <si>
    <t>Братислав Катанчевић</t>
  </si>
  <si>
    <t>Драган Џамић</t>
  </si>
  <si>
    <t>Зоран Николић</t>
  </si>
  <si>
    <t>Добрица Шиндић</t>
  </si>
  <si>
    <t>Зоран Катанчевић</t>
  </si>
  <si>
    <t>Никола Радовановић</t>
  </si>
  <si>
    <t>Бобан Радовановић</t>
  </si>
  <si>
    <t>Златан Радовановић</t>
  </si>
  <si>
    <t>Саша Крпић</t>
  </si>
  <si>
    <t>Саша Радовановић</t>
  </si>
  <si>
    <t>Љубомир Гашић</t>
  </si>
  <si>
    <t>Димитрије Зајић</t>
  </si>
  <si>
    <t>Владимир Крпић</t>
  </si>
  <si>
    <t>Зоран Милановић</t>
  </si>
  <si>
    <t>Милутин Рилак</t>
  </si>
  <si>
    <t>Дарко Кнежевић</t>
  </si>
  <si>
    <t>Владимир Ивковић</t>
  </si>
  <si>
    <t>Бобан Миљковић</t>
  </si>
  <si>
    <t>Саша Савковић</t>
  </si>
  <si>
    <t>Александар Чеврљаковић</t>
  </si>
  <si>
    <t>Драган Ћосић</t>
  </si>
  <si>
    <t>Андреја Ивковић</t>
  </si>
  <si>
    <t>Вељко Ђорђевић</t>
  </si>
  <si>
    <t>Милован Савковић</t>
  </si>
  <si>
    <t>Младен Ћосић</t>
  </si>
  <si>
    <t>Стефан Стамболић</t>
  </si>
  <si>
    <t>Радомир Беочанин</t>
  </si>
  <si>
    <t>Љубодраг Ђукић</t>
  </si>
  <si>
    <t>Милован Беочанин</t>
  </si>
  <si>
    <t>Наташа Џопалић</t>
  </si>
  <si>
    <t>Горан Бабић</t>
  </si>
  <si>
    <t>Зоран Поповић</t>
  </si>
  <si>
    <t>Радован Лапчевић</t>
  </si>
  <si>
    <t>Милош Радуловић</t>
  </si>
  <si>
    <t>Борис Ђорђевић</t>
  </si>
  <si>
    <t>Дејан Миљаковић</t>
  </si>
  <si>
    <t>Милован Цимбаљевић</t>
  </si>
  <si>
    <t>Немања Дуњић</t>
  </si>
  <si>
    <t>Милорад Ћосић</t>
  </si>
  <si>
    <t>Душан Николић</t>
  </si>
  <si>
    <t>Дејан Станковић</t>
  </si>
  <si>
    <t>Предраг Мијатовић</t>
  </si>
  <si>
    <t>Јован Пецић</t>
  </si>
  <si>
    <t>Чедомир Чеврљаковић</t>
  </si>
  <si>
    <t>Младен Павловић</t>
  </si>
  <si>
    <t>Душан Павловић</t>
  </si>
  <si>
    <t>Југослав Симић</t>
  </si>
  <si>
    <t>Милослав Милинчић</t>
  </si>
  <si>
    <t>Драган Милинчић</t>
  </si>
  <si>
    <t>Далибор Јанковић</t>
  </si>
  <si>
    <t>Милош Судимац</t>
  </si>
  <si>
    <t>Александар Јеленковић</t>
  </si>
  <si>
    <t>Живојин Милић</t>
  </si>
  <si>
    <t>Радомир Самарџић</t>
  </si>
  <si>
    <t>Горан Давидовић</t>
  </si>
  <si>
    <t>Јована Рашковић</t>
  </si>
  <si>
    <t>Душан Прибаковић</t>
  </si>
  <si>
    <t>Јелица Атанасковић</t>
  </si>
  <si>
    <t>Немања Недић</t>
  </si>
  <si>
    <t>Милан Атанасковић</t>
  </si>
  <si>
    <t>Обрад Јотић</t>
  </si>
  <si>
    <t>Радман Марковић</t>
  </si>
  <si>
    <t>Иван Радосављевић</t>
  </si>
  <si>
    <t>Богдан Јотић</t>
  </si>
  <si>
    <t>Мирољуб Алексић</t>
  </si>
  <si>
    <t>Иван Аздејковић</t>
  </si>
  <si>
    <t>Младен Милић</t>
  </si>
  <si>
    <t>Срђан Павличевић</t>
  </si>
  <si>
    <t>Милан Недељковић</t>
  </si>
  <si>
    <t>Богосав Минаковић</t>
  </si>
  <si>
    <t>Мирослав Рутић</t>
  </si>
  <si>
    <t>Бранислав Милисављевић</t>
  </si>
  <si>
    <t>Перица Станић</t>
  </si>
  <si>
    <t>Игор Рачић</t>
  </si>
  <si>
    <t>Братислав Станковић</t>
  </si>
  <si>
    <t>Марица Левић</t>
  </si>
  <si>
    <t>Борко Гочманац</t>
  </si>
  <si>
    <t>Љубиша Станковић</t>
  </si>
  <si>
    <t>Славко Варинац</t>
  </si>
  <si>
    <t>Немања Варинац</t>
  </si>
  <si>
    <t>Иван Димитријевић</t>
  </si>
  <si>
    <t>Александар Ђурђевић</t>
  </si>
  <si>
    <t>Далибор Палуровић</t>
  </si>
  <si>
    <t>Бобан Никитић</t>
  </si>
  <si>
    <t>Владица Мијатовић</t>
  </si>
  <si>
    <t>Бобан Кршанин</t>
  </si>
  <si>
    <t>Горан Марковић</t>
  </si>
  <si>
    <t>Мирјана Пуношевац</t>
  </si>
  <si>
    <t>Дејан Перјаница</t>
  </si>
  <si>
    <t>Сандра Пуношевац</t>
  </si>
  <si>
    <t>Емина Миљковић Тодоровић</t>
  </si>
  <si>
    <t>Никола Томић</t>
  </si>
  <si>
    <t>Звонимир Пуношевац</t>
  </si>
  <si>
    <t>Петар Коматовић</t>
  </si>
  <si>
    <t>Марко Петровић</t>
  </si>
  <si>
    <t>Владислав Раденковић</t>
  </si>
  <si>
    <t>Ненад Савковић</t>
  </si>
  <si>
    <t>Иван Петровић</t>
  </si>
  <si>
    <t>Дејан Савковић</t>
  </si>
  <si>
    <t>Стефан Симић</t>
  </si>
  <si>
    <t>Марко Милојевић</t>
  </si>
  <si>
    <t>Оливера Петровић</t>
  </si>
  <si>
    <t>Јелена Пауновић</t>
  </si>
  <si>
    <t>Бобан Живковић</t>
  </si>
  <si>
    <t>Божидар Котлајић</t>
  </si>
  <si>
    <t>Никола Вукојичић</t>
  </si>
  <si>
    <t>Радослав Арсић</t>
  </si>
  <si>
    <t>Драган Сијић</t>
  </si>
  <si>
    <t>Милутин Петковић</t>
  </si>
  <si>
    <t>Радивоје Ђуричић</t>
  </si>
  <si>
    <t>Предраг Ђуричић</t>
  </si>
  <si>
    <t>Милун Мијајловић</t>
  </si>
  <si>
    <t>Милутин Петровић</t>
  </si>
  <si>
    <t>Александар Рајковић</t>
  </si>
  <si>
    <t>Милош Цветковић</t>
  </si>
  <si>
    <t>Крстивоје Пантелић</t>
  </si>
  <si>
    <t>Милош Пантелић</t>
  </si>
  <si>
    <t>Дејан Милошевић</t>
  </si>
  <si>
    <t>Ђорђе Милосављевић</t>
  </si>
  <si>
    <t>Богоје Станковић</t>
  </si>
  <si>
    <t>Дејан Ђорић</t>
  </si>
  <si>
    <t>Милорад Радулац</t>
  </si>
  <si>
    <t>Веселин Јовановић</t>
  </si>
  <si>
    <t>Милорад Томић</t>
  </si>
  <si>
    <t>Зоран Лисинац</t>
  </si>
  <si>
    <t>Жељко Лисинац</t>
  </si>
  <si>
    <t>Зоран Јовановић</t>
  </si>
  <si>
    <t>Ивица Блажић</t>
  </si>
  <si>
    <t>Саша Јовановић</t>
  </si>
  <si>
    <t>Саша Костадиновић</t>
  </si>
  <si>
    <t>Љубиша Миљковић</t>
  </si>
  <si>
    <t>Владета Живковић</t>
  </si>
  <si>
    <t>Драган Татић</t>
  </si>
  <si>
    <t>Стојадин Миленковић</t>
  </si>
  <si>
    <t>Милош Живковић</t>
  </si>
  <si>
    <t>Јовица Прибаковић</t>
  </si>
  <si>
    <t>Владимир Савовић</t>
  </si>
  <si>
    <t>Душан Савовић</t>
  </si>
  <si>
    <t>Аца Обрадовић</t>
  </si>
  <si>
    <t>Мусић Стеван</t>
  </si>
  <si>
    <t>Младен Обрадовић</t>
  </si>
  <si>
    <t>Владимир Иричанин</t>
  </si>
  <si>
    <t>Милош Вукојевић</t>
  </si>
  <si>
    <t>Александар Рајић</t>
  </si>
  <si>
    <t>Милош Рајић</t>
  </si>
  <si>
    <t>Горан Ерчевић</t>
  </si>
  <si>
    <t>Ненад Ерчевић</t>
  </si>
  <si>
    <t>Зоран Ерчевић</t>
  </si>
  <si>
    <t>Славиша Миловановић</t>
  </si>
  <si>
    <t>Бојан Томић</t>
  </si>
  <si>
    <t>Жарко Карајовић</t>
  </si>
  <si>
    <t>Ненад Андрејић</t>
  </si>
  <si>
    <t>Слободан Величковић</t>
  </si>
  <si>
    <t>Драган Живковић</t>
  </si>
  <si>
    <t>Малиша Живковић</t>
  </si>
  <si>
    <t>Саша Илић</t>
  </si>
  <si>
    <t>Саша Даниловић</t>
  </si>
  <si>
    <t>Иван Пештерац</t>
  </si>
  <si>
    <t>Никола Мијајловић</t>
  </si>
  <si>
    <t>Горан Живковић</t>
  </si>
  <si>
    <t>Зоран Милошевић</t>
  </si>
  <si>
    <t>Горан Зајић</t>
  </si>
  <si>
    <t>Радиша Бојанић</t>
  </si>
  <si>
    <t>Радиша Зајић</t>
  </si>
  <si>
    <t>Мирослав Лапчевић</t>
  </si>
  <si>
    <t>Саша Каралић</t>
  </si>
  <si>
    <t>Радиша Терзић</t>
  </si>
  <si>
    <t>Раде Косић</t>
  </si>
  <si>
    <t>Зоран Прибановић</t>
  </si>
  <si>
    <t>Милутин Прибановић</t>
  </si>
  <si>
    <t>Горан Прибановић</t>
  </si>
  <si>
    <t>Братислав Ракићевић</t>
  </si>
  <si>
    <t>Срђан Филиповић</t>
  </si>
  <si>
    <t>Иван Милетић</t>
  </si>
  <si>
    <t>Горан Весић</t>
  </si>
  <si>
    <t>Драгиша Милетић</t>
  </si>
  <si>
    <t>Томислав Смиљковић</t>
  </si>
  <si>
    <t>Дејан Вешковац</t>
  </si>
  <si>
    <t>Миломир Милутиновић</t>
  </si>
  <si>
    <t>Зоран Петрашиновић</t>
  </si>
  <si>
    <t>Дејан Милутиновић</t>
  </si>
  <si>
    <t>Радосав Ристић</t>
  </si>
  <si>
    <t>Младен Милутиновић</t>
  </si>
  <si>
    <t>Миливоје Живковић</t>
  </si>
  <si>
    <t>Сања Смиљковић</t>
  </si>
  <si>
    <t>Љиљана Милојевић</t>
  </si>
  <si>
    <t>Емина Јочић</t>
  </si>
  <si>
    <t>Весна Ћалић</t>
  </si>
  <si>
    <t>Андреја Левић</t>
  </si>
  <si>
    <t>Ненад Кљајић</t>
  </si>
  <si>
    <t>Ђорђе Радовановић</t>
  </si>
  <si>
    <t>Владимир Ђорђевић</t>
  </si>
  <si>
    <t>Никола Левић</t>
  </si>
  <si>
    <t>Вујица Ћирковић</t>
  </si>
  <si>
    <t>Филимон Терзић</t>
  </si>
  <si>
    <t>Љубинко Протић</t>
  </si>
  <si>
    <t>Љиљана Терзић</t>
  </si>
  <si>
    <t>Данијела Ивановић</t>
  </si>
  <si>
    <t>Милоје Терзић</t>
  </si>
  <si>
    <t>Живојин М.Ћосић</t>
  </si>
  <si>
    <t>Мирко Миљковић</t>
  </si>
  <si>
    <t>Андрија Миљковић</t>
  </si>
  <si>
    <t>Александар Пантић</t>
  </si>
  <si>
    <t>Саша Милошевић</t>
  </si>
  <si>
    <t>Витомир Сакић</t>
  </si>
  <si>
    <t>Данило Стевановић</t>
  </si>
  <si>
    <t>Зоран Ћирић</t>
  </si>
  <si>
    <t>Немања Маринковић</t>
  </si>
  <si>
    <t>Слободан Кљајић</t>
  </si>
  <si>
    <t>Милена Живковић</t>
  </si>
  <si>
    <t>Марија Радуловић</t>
  </si>
  <si>
    <t>Никола Радичевић</t>
  </si>
  <si>
    <t>Стефан Антић</t>
  </si>
  <si>
    <t>Душан Филиповић</t>
  </si>
  <si>
    <t>Милан Милосављевић</t>
  </si>
  <si>
    <t>Драган Арсић</t>
  </si>
  <si>
    <t>Андрија Радовановић</t>
  </si>
  <si>
    <t>Дејан Анђелковић</t>
  </si>
  <si>
    <t>Зоран Милованкић</t>
  </si>
  <si>
    <t>Љубомир Петровић</t>
  </si>
  <si>
    <t>Иван Гавриловић</t>
  </si>
  <si>
    <t>Жарко Левић</t>
  </si>
  <si>
    <t>Иван Живадиновић</t>
  </si>
  <si>
    <t>Далибор Митровић</t>
  </si>
  <si>
    <t>Милорад Чолић</t>
  </si>
  <si>
    <t>Дејан Филиповић</t>
  </si>
  <si>
    <t>Радош Бабић</t>
  </si>
  <si>
    <t>Александар Луковић</t>
  </si>
  <si>
    <t>Горан Лапчевић</t>
  </si>
  <si>
    <t>Милован Минић</t>
  </si>
  <si>
    <t>Дејан Лапчевић</t>
  </si>
  <si>
    <t>Драган Михајловић</t>
  </si>
  <si>
    <t>Немања Милутиновић</t>
  </si>
  <si>
    <t>Марко Ћалић</t>
  </si>
  <si>
    <t>Мирослав Стојадиновић</t>
  </si>
  <si>
    <t>Јелена Ћалић</t>
  </si>
  <si>
    <t>Верољуб Симић</t>
  </si>
  <si>
    <t>Славиша Ивљанин</t>
  </si>
  <si>
    <t>Душан Милићевић</t>
  </si>
  <si>
    <t>Горан Ивљанин</t>
  </si>
  <si>
    <t>Раде Симић</t>
  </si>
  <si>
    <t xml:space="preserve">Бира се </t>
  </si>
  <si>
    <t>Напомена:</t>
  </si>
  <si>
    <t>1 листић фали</t>
  </si>
  <si>
    <t>3 листића фали</t>
  </si>
  <si>
    <t>2 листића фали</t>
  </si>
  <si>
    <t>Напомена</t>
  </si>
  <si>
    <t>3 листића вишка</t>
  </si>
  <si>
    <t>1 Листић фали</t>
  </si>
  <si>
    <t>3 листића фале</t>
  </si>
  <si>
    <t>Дејан Марић</t>
  </si>
  <si>
    <t>Саша Јевтовић</t>
  </si>
  <si>
    <t>Сашко Радисављевић</t>
  </si>
  <si>
    <t>Ивица Петковић</t>
  </si>
  <si>
    <t>Младен Миодраговић</t>
  </si>
  <si>
    <t>Рокци</t>
  </si>
  <si>
    <t>Плоча</t>
  </si>
  <si>
    <t>Рогавчина</t>
  </si>
  <si>
    <t>Бзенице</t>
  </si>
  <si>
    <t>Плеш</t>
  </si>
  <si>
    <t>Стрменица</t>
  </si>
  <si>
    <t>Грчак</t>
  </si>
  <si>
    <t>Ботурићи</t>
  </si>
  <si>
    <t>Козница</t>
  </si>
  <si>
    <t>Велика Врбница</t>
  </si>
  <si>
    <t>Горњи Вратари</t>
  </si>
  <si>
    <t>Латковац</t>
  </si>
  <si>
    <t>Пуховац</t>
  </si>
  <si>
    <t>Ракља</t>
  </si>
  <si>
    <t>Лесеновци</t>
  </si>
  <si>
    <t>Доњни Вратари</t>
  </si>
  <si>
    <t>Витково</t>
  </si>
  <si>
    <t>Стањево</t>
  </si>
  <si>
    <t>Новаци</t>
  </si>
  <si>
    <t>Боботе</t>
  </si>
  <si>
    <t>Стубал</t>
  </si>
  <si>
    <t>Венчац</t>
  </si>
  <si>
    <t>Шљивово</t>
  </si>
  <si>
    <t>Парчин</t>
  </si>
  <si>
    <t>Љубинци</t>
  </si>
  <si>
    <t>Доброљупци</t>
  </si>
  <si>
    <t>Пањевац</t>
  </si>
  <si>
    <t>Трнавци</t>
  </si>
  <si>
    <t>Вражогрнци</t>
  </si>
  <si>
    <t>Суботица</t>
  </si>
  <si>
    <t>Горња Злегиња</t>
  </si>
  <si>
    <t>Доња Злегиња</t>
  </si>
  <si>
    <t>Горњи Ступањ</t>
  </si>
  <si>
    <t>Гаревина</t>
  </si>
  <si>
    <t>Дашница</t>
  </si>
  <si>
    <t>Мрмош</t>
  </si>
  <si>
    <t>Врбница</t>
  </si>
  <si>
    <t>Веља Глава</t>
  </si>
  <si>
    <t>Лесковица</t>
  </si>
  <si>
    <t>Горња Ржаница</t>
  </si>
  <si>
    <t>Братићи</t>
  </si>
  <si>
    <t>Дренча</t>
  </si>
  <si>
    <t>Тулеш</t>
  </si>
  <si>
    <t>Руденице</t>
  </si>
  <si>
    <t>Горње Ратаје</t>
  </si>
  <si>
    <t>Тржац</t>
  </si>
  <si>
    <t>Доње Ратаје</t>
  </si>
  <si>
    <t>АЦ-Младост</t>
  </si>
  <si>
    <t>АЦ-Дом Пензионера</t>
  </si>
  <si>
    <t>АЦ- Дом Културе</t>
  </si>
  <si>
    <t>АЦ-ОШ Аца Алексић</t>
  </si>
  <si>
    <t>АЦ- Зграда Суда</t>
  </si>
  <si>
    <t>АЦ- Кућа Андрејић</t>
  </si>
  <si>
    <t>АЦ- СШ  Свети Трифун</t>
  </si>
  <si>
    <t>АЦ- ОШ Иво Лола Рибар</t>
  </si>
  <si>
    <t>Доња Ржаница</t>
  </si>
  <si>
    <t>Марковина</t>
  </si>
  <si>
    <t>Јелакци 2</t>
  </si>
  <si>
    <t>Јелакци 1</t>
  </si>
  <si>
    <t>Лаћислед 1</t>
  </si>
  <si>
    <t>Лаћислед 2</t>
  </si>
  <si>
    <t>Александровац</t>
  </si>
  <si>
    <t>Излазност</t>
  </si>
  <si>
    <t>Изашло  укупно бирача</t>
  </si>
  <si>
    <t>Уписано бирача</t>
  </si>
  <si>
    <t>УКУПНА ИЗЛАЗНОСТ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</si>
</sst>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C2B2B"/>
      <name val="Arial"/>
      <family val="2"/>
    </font>
    <font>
      <b/>
      <sz val="9"/>
      <color rgb="FF2C2B2B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C2B2B"/>
      <name val="Calibri"/>
      <family val="2"/>
      <scheme val="minor"/>
    </font>
    <font>
      <sz val="12"/>
      <color rgb="FF2C2B2B"/>
      <name val="Calibri"/>
      <family val="2"/>
      <scheme val="minor"/>
    </font>
    <font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FAE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7" xfId="0" applyBorder="1" applyAlignment="1">
      <alignment wrapText="1"/>
    </xf>
    <xf numFmtId="10" fontId="0" fillId="0" borderId="7" xfId="0" applyNumberFormat="1" applyBorder="1" applyAlignment="1">
      <alignment wrapText="1"/>
    </xf>
    <xf numFmtId="0" fontId="0" fillId="0" borderId="0" xfId="0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10" fontId="0" fillId="0" borderId="0" xfId="0" applyNumberFormat="1" applyBorder="1" applyAlignment="1">
      <alignment wrapText="1"/>
    </xf>
    <xf numFmtId="10" fontId="0" fillId="0" borderId="8" xfId="0" applyNumberFormat="1" applyBorder="1"/>
    <xf numFmtId="0" fontId="1" fillId="0" borderId="8" xfId="0" applyFont="1" applyBorder="1" applyAlignment="1">
      <alignment horizontal="center" vertical="center" wrapText="1"/>
    </xf>
    <xf numFmtId="10" fontId="0" fillId="0" borderId="8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0" fillId="4" borderId="8" xfId="0" applyFill="1" applyBorder="1" applyAlignment="1">
      <alignment wrapText="1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/>
    <xf numFmtId="0" fontId="2" fillId="0" borderId="0" xfId="0" applyFont="1" applyAlignment="1">
      <alignment horizont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 Јелакци 1'!$E$2:$E$8</c:f>
              <c:strCache>
                <c:ptCount val="7"/>
                <c:pt idx="0">
                  <c:v>Милисав Павловић</c:v>
                </c:pt>
                <c:pt idx="1">
                  <c:v>Марко Пецић</c:v>
                </c:pt>
                <c:pt idx="2">
                  <c:v>Новак Катић</c:v>
                </c:pt>
                <c:pt idx="3">
                  <c:v>Миљан Вукмировић</c:v>
                </c:pt>
                <c:pt idx="4">
                  <c:v>Војкан Протић</c:v>
                </c:pt>
                <c:pt idx="5">
                  <c:v>Оливер Живановић</c:v>
                </c:pt>
                <c:pt idx="6">
                  <c:v>Милисав Угринић</c:v>
                </c:pt>
              </c:strCache>
            </c:strRef>
          </c:cat>
          <c:val>
            <c:numRef>
              <c:f>'1. Јелакци 1'!$F$2:$F$8</c:f>
              <c:numCache>
                <c:formatCode>General</c:formatCode>
                <c:ptCount val="7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F-495C-8CF5-E85B599EF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236088"/>
        <c:axId val="423242320"/>
      </c:barChart>
      <c:catAx>
        <c:axId val="423236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42320"/>
        <c:crosses val="autoZero"/>
        <c:auto val="1"/>
        <c:lblAlgn val="ctr"/>
        <c:lblOffset val="100"/>
        <c:noMultiLvlLbl val="0"/>
      </c:catAx>
      <c:valAx>
        <c:axId val="42324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3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'10. Ботурићи'!$F$2:$F$10</c:f>
              <c:strCache>
                <c:ptCount val="9"/>
                <c:pt idx="0">
                  <c:v>Жељко Марић</c:v>
                </c:pt>
                <c:pt idx="1">
                  <c:v>Родољуб Здравковић</c:v>
                </c:pt>
                <c:pt idx="2">
                  <c:v>Лепа Мијатовић</c:v>
                </c:pt>
                <c:pt idx="3">
                  <c:v>Вучић Марић</c:v>
                </c:pt>
                <c:pt idx="4">
                  <c:v>Драгица Луковић</c:v>
                </c:pt>
                <c:pt idx="5">
                  <c:v>Милутин Михајловић</c:v>
                </c:pt>
                <c:pt idx="6">
                  <c:v>Драгиша Мијатовић</c:v>
                </c:pt>
                <c:pt idx="7">
                  <c:v>Марко Луковић</c:v>
                </c:pt>
                <c:pt idx="8">
                  <c:v>Љубиша Марић</c:v>
                </c:pt>
              </c:strCache>
            </c:strRef>
          </c:cat>
          <c:val>
            <c:numRef>
              <c:f>'10. Ботурићи'!$G$2:$G$10</c:f>
              <c:numCache>
                <c:formatCode>General</c:formatCode>
                <c:ptCount val="9"/>
                <c:pt idx="0">
                  <c:v>42</c:v>
                </c:pt>
                <c:pt idx="1">
                  <c:v>36</c:v>
                </c:pt>
                <c:pt idx="2">
                  <c:v>36</c:v>
                </c:pt>
                <c:pt idx="3">
                  <c:v>42</c:v>
                </c:pt>
                <c:pt idx="4">
                  <c:v>26</c:v>
                </c:pt>
                <c:pt idx="5">
                  <c:v>30</c:v>
                </c:pt>
                <c:pt idx="6">
                  <c:v>39</c:v>
                </c:pt>
                <c:pt idx="7">
                  <c:v>67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B-4218-BA51-E3C293167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2083128"/>
        <c:axId val="432089688"/>
      </c:barChart>
      <c:catAx>
        <c:axId val="432083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89688"/>
        <c:crosses val="autoZero"/>
        <c:auto val="1"/>
        <c:lblAlgn val="ctr"/>
        <c:lblOffset val="100"/>
        <c:noMultiLvlLbl val="0"/>
      </c:catAx>
      <c:valAx>
        <c:axId val="432089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83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'11. Козница'!$F$2:$F$6</c:f>
              <c:strCache>
                <c:ptCount val="5"/>
                <c:pt idx="0">
                  <c:v>Дејан Добричић</c:v>
                </c:pt>
                <c:pt idx="1">
                  <c:v>Зоран Рајчић</c:v>
                </c:pt>
                <c:pt idx="2">
                  <c:v>Миљана Тоскић</c:v>
                </c:pt>
                <c:pt idx="3">
                  <c:v>Миладин Видојевић</c:v>
                </c:pt>
                <c:pt idx="4">
                  <c:v>Зоран Видојевић</c:v>
                </c:pt>
              </c:strCache>
            </c:strRef>
          </c:cat>
          <c:val>
            <c:numRef>
              <c:f>'11. Козница'!$G$2:$G$6</c:f>
              <c:numCache>
                <c:formatCode>General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B-457E-8918-3F51C513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168520"/>
        <c:axId val="423171472"/>
      </c:barChart>
      <c:catAx>
        <c:axId val="423168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71472"/>
        <c:crosses val="autoZero"/>
        <c:auto val="1"/>
        <c:lblAlgn val="ctr"/>
        <c:lblOffset val="100"/>
        <c:noMultiLvlLbl val="0"/>
      </c:catAx>
      <c:valAx>
        <c:axId val="42317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6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 Велика Врбница'!$F$2:$F$8</c:f>
              <c:strCache>
                <c:ptCount val="7"/>
                <c:pt idx="0">
                  <c:v>Дејан Џамић</c:v>
                </c:pt>
                <c:pt idx="1">
                  <c:v>Владен Џамић</c:v>
                </c:pt>
                <c:pt idx="2">
                  <c:v>Бојан Себић</c:v>
                </c:pt>
                <c:pt idx="3">
                  <c:v>Горан Џамић</c:v>
                </c:pt>
                <c:pt idx="4">
                  <c:v>Милоје Себић</c:v>
                </c:pt>
                <c:pt idx="5">
                  <c:v>Радосав Џамић</c:v>
                </c:pt>
                <c:pt idx="6">
                  <c:v>Мирко Бежановић</c:v>
                </c:pt>
              </c:strCache>
            </c:strRef>
          </c:cat>
          <c:val>
            <c:numRef>
              <c:f>'12. Велика Врбница'!$G$2:$G$8</c:f>
              <c:numCache>
                <c:formatCode>General</c:formatCode>
                <c:ptCount val="7"/>
                <c:pt idx="0">
                  <c:v>52</c:v>
                </c:pt>
                <c:pt idx="1">
                  <c:v>37</c:v>
                </c:pt>
                <c:pt idx="2">
                  <c:v>98</c:v>
                </c:pt>
                <c:pt idx="3">
                  <c:v>79</c:v>
                </c:pt>
                <c:pt idx="4">
                  <c:v>135</c:v>
                </c:pt>
                <c:pt idx="5">
                  <c:v>89</c:v>
                </c:pt>
                <c:pt idx="6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1-4D3C-A25D-6B8DBE0AF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201448"/>
        <c:axId val="453200136"/>
      </c:barChart>
      <c:catAx>
        <c:axId val="453201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200136"/>
        <c:crosses val="autoZero"/>
        <c:auto val="1"/>
        <c:lblAlgn val="ctr"/>
        <c:lblOffset val="100"/>
        <c:noMultiLvlLbl val="0"/>
      </c:catAx>
      <c:valAx>
        <c:axId val="4532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20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'13. Горњи Вратари'!$F$2:$F$8</c:f>
              <c:strCache>
                <c:ptCount val="7"/>
                <c:pt idx="0">
                  <c:v>Иван Боровац</c:v>
                </c:pt>
                <c:pt idx="1">
                  <c:v>Вељко Гошић</c:v>
                </c:pt>
                <c:pt idx="2">
                  <c:v>Далибор Гашић</c:v>
                </c:pt>
                <c:pt idx="3">
                  <c:v>Борисав Гошић</c:v>
                </c:pt>
                <c:pt idx="4">
                  <c:v>Драган Гошић</c:v>
                </c:pt>
                <c:pt idx="5">
                  <c:v>Гашић Александар</c:v>
                </c:pt>
                <c:pt idx="6">
                  <c:v>Зоран Гашић</c:v>
                </c:pt>
              </c:strCache>
            </c:strRef>
          </c:cat>
          <c:val>
            <c:numRef>
              <c:f>'13. Горњи Вратари'!$G$2:$G$8</c:f>
              <c:numCache>
                <c:formatCode>General</c:formatCode>
                <c:ptCount val="7"/>
                <c:pt idx="0">
                  <c:v>29</c:v>
                </c:pt>
                <c:pt idx="1">
                  <c:v>14</c:v>
                </c:pt>
                <c:pt idx="2">
                  <c:v>28</c:v>
                </c:pt>
                <c:pt idx="3">
                  <c:v>22</c:v>
                </c:pt>
                <c:pt idx="4">
                  <c:v>15</c:v>
                </c:pt>
                <c:pt idx="5">
                  <c:v>21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E-4C45-BA11-FD532B42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147656"/>
        <c:axId val="453149952"/>
      </c:barChart>
      <c:catAx>
        <c:axId val="453147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49952"/>
        <c:crosses val="autoZero"/>
        <c:auto val="1"/>
        <c:lblAlgn val="ctr"/>
        <c:lblOffset val="100"/>
        <c:noMultiLvlLbl val="0"/>
      </c:catAx>
      <c:valAx>
        <c:axId val="45314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4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'14. Латковац'!$F$2:$F$9</c:f>
              <c:strCache>
                <c:ptCount val="8"/>
                <c:pt idx="0">
                  <c:v>Александар Васић</c:v>
                </c:pt>
                <c:pt idx="1">
                  <c:v>Богић Михајловић</c:v>
                </c:pt>
                <c:pt idx="2">
                  <c:v>Ненад Јовановић</c:v>
                </c:pt>
                <c:pt idx="3">
                  <c:v>Стојан Степић</c:v>
                </c:pt>
                <c:pt idx="4">
                  <c:v>Чедомир Кнежевић</c:v>
                </c:pt>
                <c:pt idx="5">
                  <c:v>Миломир Ракић</c:v>
                </c:pt>
                <c:pt idx="6">
                  <c:v>Миодраг Кнежевић</c:v>
                </c:pt>
                <c:pt idx="7">
                  <c:v>Гордан Миленковић</c:v>
                </c:pt>
              </c:strCache>
            </c:strRef>
          </c:cat>
          <c:val>
            <c:numRef>
              <c:f>'14. Латковац'!$G$2:$G$9</c:f>
              <c:numCache>
                <c:formatCode>General</c:formatCode>
                <c:ptCount val="8"/>
                <c:pt idx="0">
                  <c:v>29</c:v>
                </c:pt>
                <c:pt idx="1">
                  <c:v>28</c:v>
                </c:pt>
                <c:pt idx="2">
                  <c:v>22</c:v>
                </c:pt>
                <c:pt idx="3">
                  <c:v>25</c:v>
                </c:pt>
                <c:pt idx="4">
                  <c:v>35</c:v>
                </c:pt>
                <c:pt idx="5">
                  <c:v>26</c:v>
                </c:pt>
                <c:pt idx="6">
                  <c:v>35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D-4CF3-B30D-BC30591A5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171424"/>
        <c:axId val="417172408"/>
      </c:barChart>
      <c:catAx>
        <c:axId val="41717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72408"/>
        <c:crosses val="autoZero"/>
        <c:auto val="1"/>
        <c:lblAlgn val="ctr"/>
        <c:lblOffset val="100"/>
        <c:noMultiLvlLbl val="0"/>
      </c:catAx>
      <c:valAx>
        <c:axId val="41717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7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'15. Пуховац'!$F$2:$F$6</c:f>
              <c:strCache>
                <c:ptCount val="5"/>
                <c:pt idx="0">
                  <c:v>Владица Радојичић</c:v>
                </c:pt>
                <c:pt idx="1">
                  <c:v>Горан Андрејић</c:v>
                </c:pt>
                <c:pt idx="2">
                  <c:v>Миљан Радојичић</c:v>
                </c:pt>
                <c:pt idx="3">
                  <c:v>Дејан Катић</c:v>
                </c:pt>
                <c:pt idx="4">
                  <c:v>Стефан Поповић</c:v>
                </c:pt>
              </c:strCache>
            </c:strRef>
          </c:cat>
          <c:val>
            <c:numRef>
              <c:f>'15. Пуховац'!$G$2:$G$6</c:f>
              <c:numCache>
                <c:formatCode>General</c:formatCode>
                <c:ptCount val="5"/>
                <c:pt idx="0">
                  <c:v>120</c:v>
                </c:pt>
                <c:pt idx="1">
                  <c:v>119</c:v>
                </c:pt>
                <c:pt idx="2">
                  <c:v>118</c:v>
                </c:pt>
                <c:pt idx="3">
                  <c:v>120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3-466C-871A-C3E9676FB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3479496"/>
        <c:axId val="413480808"/>
      </c:barChart>
      <c:catAx>
        <c:axId val="413479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80808"/>
        <c:crosses val="autoZero"/>
        <c:auto val="1"/>
        <c:lblAlgn val="ctr"/>
        <c:lblOffset val="100"/>
        <c:noMultiLvlLbl val="0"/>
      </c:catAx>
      <c:valAx>
        <c:axId val="413480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7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'17. Лесеновци'!$F$2:$F$7</c:f>
              <c:strCache>
                <c:ptCount val="6"/>
                <c:pt idx="0">
                  <c:v>Сава Катанчевић</c:v>
                </c:pt>
                <c:pt idx="1">
                  <c:v>Братислав Катанчевић</c:v>
                </c:pt>
                <c:pt idx="2">
                  <c:v>Драган Џамић</c:v>
                </c:pt>
                <c:pt idx="3">
                  <c:v>Зоран Николић</c:v>
                </c:pt>
                <c:pt idx="4">
                  <c:v>Добрица Шиндић</c:v>
                </c:pt>
                <c:pt idx="5">
                  <c:v>Зоран Катанчевић</c:v>
                </c:pt>
              </c:strCache>
            </c:strRef>
          </c:cat>
          <c:val>
            <c:numRef>
              <c:f>'17. Лесеновци'!$G$2:$G$7</c:f>
              <c:numCache>
                <c:formatCode>General</c:formatCode>
                <c:ptCount val="6"/>
                <c:pt idx="0">
                  <c:v>56</c:v>
                </c:pt>
                <c:pt idx="1">
                  <c:v>58</c:v>
                </c:pt>
                <c:pt idx="2">
                  <c:v>60</c:v>
                </c:pt>
                <c:pt idx="3">
                  <c:v>55</c:v>
                </c:pt>
                <c:pt idx="4">
                  <c:v>57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B-4033-9103-915E23CB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066464"/>
        <c:axId val="417067776"/>
      </c:barChart>
      <c:catAx>
        <c:axId val="417066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67776"/>
        <c:crosses val="autoZero"/>
        <c:auto val="1"/>
        <c:lblAlgn val="ctr"/>
        <c:lblOffset val="100"/>
        <c:noMultiLvlLbl val="0"/>
      </c:catAx>
      <c:valAx>
        <c:axId val="41706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6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'18. Доњи Вратари'!$F$2:$F$11</c:f>
              <c:strCache>
                <c:ptCount val="10"/>
                <c:pt idx="0">
                  <c:v>Никола Радовановић</c:v>
                </c:pt>
                <c:pt idx="1">
                  <c:v>Бобан Радовановић</c:v>
                </c:pt>
                <c:pt idx="2">
                  <c:v>Златан Радовановић</c:v>
                </c:pt>
                <c:pt idx="3">
                  <c:v>Саша Крпић</c:v>
                </c:pt>
                <c:pt idx="4">
                  <c:v>Драган Џамић</c:v>
                </c:pt>
                <c:pt idx="5">
                  <c:v>Саша Радовановић</c:v>
                </c:pt>
                <c:pt idx="6">
                  <c:v>Љубомир Гашић</c:v>
                </c:pt>
                <c:pt idx="7">
                  <c:v>Димитрије Зајић</c:v>
                </c:pt>
                <c:pt idx="8">
                  <c:v>Владимир Крпић</c:v>
                </c:pt>
                <c:pt idx="9">
                  <c:v>Зоран Милановић</c:v>
                </c:pt>
              </c:strCache>
            </c:strRef>
          </c:cat>
          <c:val>
            <c:numRef>
              <c:f>'18. Доњи Вратари'!$G$2:$G$11</c:f>
              <c:numCache>
                <c:formatCode>General</c:formatCode>
                <c:ptCount val="10"/>
                <c:pt idx="0">
                  <c:v>21</c:v>
                </c:pt>
                <c:pt idx="1">
                  <c:v>26</c:v>
                </c:pt>
                <c:pt idx="2">
                  <c:v>33</c:v>
                </c:pt>
                <c:pt idx="3">
                  <c:v>22</c:v>
                </c:pt>
                <c:pt idx="4">
                  <c:v>14</c:v>
                </c:pt>
                <c:pt idx="5">
                  <c:v>13</c:v>
                </c:pt>
                <c:pt idx="6">
                  <c:v>38</c:v>
                </c:pt>
                <c:pt idx="7">
                  <c:v>47</c:v>
                </c:pt>
                <c:pt idx="8">
                  <c:v>36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48C2-98D9-929C587A5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9414808"/>
        <c:axId val="409423008"/>
      </c:barChart>
      <c:catAx>
        <c:axId val="409414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23008"/>
        <c:crosses val="autoZero"/>
        <c:auto val="1"/>
        <c:lblAlgn val="ctr"/>
        <c:lblOffset val="100"/>
        <c:noMultiLvlLbl val="0"/>
      </c:catAx>
      <c:valAx>
        <c:axId val="40942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1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'19. Витково'!$F$2:$F$13</c:f>
              <c:strCache>
                <c:ptCount val="12"/>
                <c:pt idx="0">
                  <c:v>Милутин Рилак</c:v>
                </c:pt>
                <c:pt idx="1">
                  <c:v>Дарко Кнежевић</c:v>
                </c:pt>
                <c:pt idx="2">
                  <c:v>Владимир Ивковић</c:v>
                </c:pt>
                <c:pt idx="3">
                  <c:v>Бобан Миљковић</c:v>
                </c:pt>
                <c:pt idx="4">
                  <c:v>Саша Савковић</c:v>
                </c:pt>
                <c:pt idx="5">
                  <c:v>Александар Чеврљаковић</c:v>
                </c:pt>
                <c:pt idx="6">
                  <c:v>Драган Ћосић</c:v>
                </c:pt>
                <c:pt idx="7">
                  <c:v>Андреја Ивковић</c:v>
                </c:pt>
                <c:pt idx="8">
                  <c:v>Вељко Ђорђевић</c:v>
                </c:pt>
                <c:pt idx="9">
                  <c:v>Милован Савковић</c:v>
                </c:pt>
                <c:pt idx="10">
                  <c:v>Младен Ћосић</c:v>
                </c:pt>
                <c:pt idx="11">
                  <c:v>Стефан Стамболић</c:v>
                </c:pt>
              </c:strCache>
            </c:strRef>
          </c:cat>
          <c:val>
            <c:numRef>
              <c:f>'19. Витково'!$G$2:$G$13</c:f>
              <c:numCache>
                <c:formatCode>General</c:formatCode>
                <c:ptCount val="12"/>
                <c:pt idx="0">
                  <c:v>68</c:v>
                </c:pt>
                <c:pt idx="1">
                  <c:v>84</c:v>
                </c:pt>
                <c:pt idx="2">
                  <c:v>51</c:v>
                </c:pt>
                <c:pt idx="3">
                  <c:v>69</c:v>
                </c:pt>
                <c:pt idx="4">
                  <c:v>70</c:v>
                </c:pt>
                <c:pt idx="5">
                  <c:v>67</c:v>
                </c:pt>
                <c:pt idx="6">
                  <c:v>80</c:v>
                </c:pt>
                <c:pt idx="7">
                  <c:v>27</c:v>
                </c:pt>
                <c:pt idx="8">
                  <c:v>40</c:v>
                </c:pt>
                <c:pt idx="9">
                  <c:v>45</c:v>
                </c:pt>
                <c:pt idx="10">
                  <c:v>44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8-48B0-A1AD-5DFAF4611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038672"/>
        <c:axId val="434043920"/>
      </c:barChart>
      <c:catAx>
        <c:axId val="43403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43920"/>
        <c:crosses val="autoZero"/>
        <c:auto val="1"/>
        <c:lblAlgn val="ctr"/>
        <c:lblOffset val="100"/>
        <c:noMultiLvlLbl val="0"/>
      </c:catAx>
      <c:valAx>
        <c:axId val="43404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3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'20. Стањево'!$F$2:$F$9</c:f>
              <c:strCache>
                <c:ptCount val="8"/>
                <c:pt idx="0">
                  <c:v>Радомир Беочанин</c:v>
                </c:pt>
                <c:pt idx="1">
                  <c:v>Љубодраг Ђукић</c:v>
                </c:pt>
                <c:pt idx="2">
                  <c:v>Милован Беочанин</c:v>
                </c:pt>
                <c:pt idx="3">
                  <c:v>Наташа Џопалић</c:v>
                </c:pt>
                <c:pt idx="4">
                  <c:v>Горан Бабић</c:v>
                </c:pt>
                <c:pt idx="5">
                  <c:v>Зоран Поповић</c:v>
                </c:pt>
                <c:pt idx="6">
                  <c:v>Радован Лапчевић</c:v>
                </c:pt>
                <c:pt idx="7">
                  <c:v>Милош Радуловић</c:v>
                </c:pt>
              </c:strCache>
            </c:strRef>
          </c:cat>
          <c:val>
            <c:numRef>
              <c:f>'20. Стањево'!$G$2:$G$9</c:f>
              <c:numCache>
                <c:formatCode>General</c:formatCode>
                <c:ptCount val="8"/>
                <c:pt idx="0">
                  <c:v>34</c:v>
                </c:pt>
                <c:pt idx="1">
                  <c:v>22</c:v>
                </c:pt>
                <c:pt idx="2">
                  <c:v>20</c:v>
                </c:pt>
                <c:pt idx="3">
                  <c:v>25</c:v>
                </c:pt>
                <c:pt idx="4">
                  <c:v>22</c:v>
                </c:pt>
                <c:pt idx="5">
                  <c:v>15</c:v>
                </c:pt>
                <c:pt idx="6">
                  <c:v>19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4-4C8F-8EF6-44B533318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4547872"/>
        <c:axId val="334545248"/>
      </c:barChart>
      <c:catAx>
        <c:axId val="33454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45248"/>
        <c:crosses val="autoZero"/>
        <c:auto val="1"/>
        <c:lblAlgn val="ctr"/>
        <c:lblOffset val="100"/>
        <c:noMultiLvlLbl val="0"/>
      </c:catAx>
      <c:valAx>
        <c:axId val="3345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4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Јелкци 2'!$F$2:$F$8</c:f>
              <c:strCache>
                <c:ptCount val="7"/>
                <c:pt idx="0">
                  <c:v>Милисав Павловић</c:v>
                </c:pt>
                <c:pt idx="1">
                  <c:v>Марко Пецић</c:v>
                </c:pt>
                <c:pt idx="2">
                  <c:v>Новак Катић</c:v>
                </c:pt>
                <c:pt idx="3">
                  <c:v>Миљан Вукмировић</c:v>
                </c:pt>
                <c:pt idx="4">
                  <c:v>Војкан Протић</c:v>
                </c:pt>
                <c:pt idx="5">
                  <c:v>Оливер Живановић</c:v>
                </c:pt>
                <c:pt idx="6">
                  <c:v>Милисав Угринић</c:v>
                </c:pt>
              </c:strCache>
            </c:strRef>
          </c:cat>
          <c:val>
            <c:numRef>
              <c:f>'2. Јелкци 2'!$G$2:$G$8</c:f>
              <c:numCache>
                <c:formatCode>General</c:formatCode>
                <c:ptCount val="7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2-4555-B11C-2AE517202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2016872"/>
        <c:axId val="432010312"/>
      </c:barChart>
      <c:catAx>
        <c:axId val="432016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312"/>
        <c:crosses val="autoZero"/>
        <c:auto val="1"/>
        <c:lblAlgn val="ctr"/>
        <c:lblOffset val="100"/>
        <c:noMultiLvlLbl val="0"/>
      </c:catAx>
      <c:valAx>
        <c:axId val="432010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6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'21. Новаци'!$F$2:$F$8</c:f>
              <c:strCache>
                <c:ptCount val="7"/>
                <c:pt idx="0">
                  <c:v>Борис Ђорђевић</c:v>
                </c:pt>
                <c:pt idx="1">
                  <c:v>Дејан Миљаковић</c:v>
                </c:pt>
                <c:pt idx="2">
                  <c:v>Милован Цимбаљевић</c:v>
                </c:pt>
                <c:pt idx="3">
                  <c:v>Немања Дуњић</c:v>
                </c:pt>
                <c:pt idx="4">
                  <c:v>Милорад Ћосић</c:v>
                </c:pt>
                <c:pt idx="5">
                  <c:v>Душан Николић</c:v>
                </c:pt>
                <c:pt idx="6">
                  <c:v>Дејан Станковић</c:v>
                </c:pt>
              </c:strCache>
            </c:strRef>
          </c:cat>
          <c:val>
            <c:numRef>
              <c:f>'21. Новаци'!$G$2:$G$8</c:f>
              <c:numCache>
                <c:formatCode>General</c:formatCode>
                <c:ptCount val="7"/>
                <c:pt idx="0">
                  <c:v>60</c:v>
                </c:pt>
                <c:pt idx="1">
                  <c:v>37</c:v>
                </c:pt>
                <c:pt idx="2">
                  <c:v>29</c:v>
                </c:pt>
                <c:pt idx="3">
                  <c:v>50</c:v>
                </c:pt>
                <c:pt idx="4">
                  <c:v>43</c:v>
                </c:pt>
                <c:pt idx="5">
                  <c:v>46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7-47E1-B843-195D1332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4564600"/>
        <c:axId val="334565584"/>
      </c:barChart>
      <c:catAx>
        <c:axId val="33456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65584"/>
        <c:crosses val="autoZero"/>
        <c:auto val="1"/>
        <c:lblAlgn val="ctr"/>
        <c:lblOffset val="100"/>
        <c:noMultiLvlLbl val="0"/>
      </c:catAx>
      <c:valAx>
        <c:axId val="33456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6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'22. Боботе'!$F$2:$F$7</c:f>
              <c:strCache>
                <c:ptCount val="6"/>
                <c:pt idx="0">
                  <c:v>Предраг Мијатовић</c:v>
                </c:pt>
                <c:pt idx="1">
                  <c:v>Јован Пецић</c:v>
                </c:pt>
                <c:pt idx="2">
                  <c:v>Чедомир Чеврљаковић</c:v>
                </c:pt>
                <c:pt idx="3">
                  <c:v>Младен Павловић</c:v>
                </c:pt>
                <c:pt idx="4">
                  <c:v>Душан Павловић</c:v>
                </c:pt>
                <c:pt idx="5">
                  <c:v>Југослав Симић</c:v>
                </c:pt>
              </c:strCache>
            </c:strRef>
          </c:cat>
          <c:val>
            <c:numRef>
              <c:f>'22. Боботе'!$G$2:$G$7</c:f>
              <c:numCache>
                <c:formatCode>General</c:formatCode>
                <c:ptCount val="6"/>
                <c:pt idx="0">
                  <c:v>86</c:v>
                </c:pt>
                <c:pt idx="1">
                  <c:v>73</c:v>
                </c:pt>
                <c:pt idx="2">
                  <c:v>74</c:v>
                </c:pt>
                <c:pt idx="3">
                  <c:v>81</c:v>
                </c:pt>
                <c:pt idx="4">
                  <c:v>76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8-4DE1-9632-315CF32A2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2106088"/>
        <c:axId val="432110352"/>
      </c:barChart>
      <c:catAx>
        <c:axId val="432106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110352"/>
        <c:crosses val="autoZero"/>
        <c:auto val="1"/>
        <c:lblAlgn val="ctr"/>
        <c:lblOffset val="100"/>
        <c:noMultiLvlLbl val="0"/>
      </c:catAx>
      <c:valAx>
        <c:axId val="43211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10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'23. Стубал'!$F$2:$F$8</c:f>
              <c:strCache>
                <c:ptCount val="7"/>
                <c:pt idx="0">
                  <c:v>Милослав Милинчић</c:v>
                </c:pt>
                <c:pt idx="1">
                  <c:v>Драган Милинчић</c:v>
                </c:pt>
                <c:pt idx="2">
                  <c:v>Далибор Јанковић</c:v>
                </c:pt>
                <c:pt idx="3">
                  <c:v>Милош Судимац</c:v>
                </c:pt>
                <c:pt idx="4">
                  <c:v>Александар Јеленковић</c:v>
                </c:pt>
                <c:pt idx="5">
                  <c:v>Живојин Милић</c:v>
                </c:pt>
                <c:pt idx="6">
                  <c:v>Радомир Самарџић</c:v>
                </c:pt>
              </c:strCache>
            </c:strRef>
          </c:cat>
          <c:val>
            <c:numRef>
              <c:f>'23. Стубал'!$G$2:$G$8</c:f>
              <c:numCache>
                <c:formatCode>General</c:formatCode>
                <c:ptCount val="7"/>
                <c:pt idx="0">
                  <c:v>82</c:v>
                </c:pt>
                <c:pt idx="1">
                  <c:v>79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>
                  <c:v>84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0-45D4-A5AF-E132B74B9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4570504"/>
        <c:axId val="334540000"/>
      </c:barChart>
      <c:catAx>
        <c:axId val="334570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40000"/>
        <c:crosses val="autoZero"/>
        <c:auto val="1"/>
        <c:lblAlgn val="ctr"/>
        <c:lblOffset val="100"/>
        <c:noMultiLvlLbl val="0"/>
      </c:catAx>
      <c:valAx>
        <c:axId val="33454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7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'24. Венчац'!$F$2:$F$7</c:f>
              <c:strCache>
                <c:ptCount val="6"/>
                <c:pt idx="0">
                  <c:v>Горан Давидовић</c:v>
                </c:pt>
                <c:pt idx="1">
                  <c:v>Јована Рашковић</c:v>
                </c:pt>
                <c:pt idx="2">
                  <c:v>Душан Прибаковић</c:v>
                </c:pt>
                <c:pt idx="3">
                  <c:v>Јелица Атанасковић</c:v>
                </c:pt>
                <c:pt idx="4">
                  <c:v>Немања Недић</c:v>
                </c:pt>
                <c:pt idx="5">
                  <c:v>Милан Атанасковић</c:v>
                </c:pt>
              </c:strCache>
            </c:strRef>
          </c:cat>
          <c:val>
            <c:numRef>
              <c:f>'24. Венчац'!$G$2:$G$7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9</c:v>
                </c:pt>
                <c:pt idx="3">
                  <c:v>41</c:v>
                </c:pt>
                <c:pt idx="4">
                  <c:v>20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D-49BE-9419-C40DA351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0430592"/>
        <c:axId val="410429608"/>
      </c:barChart>
      <c:catAx>
        <c:axId val="41043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429608"/>
        <c:crosses val="autoZero"/>
        <c:auto val="1"/>
        <c:lblAlgn val="ctr"/>
        <c:lblOffset val="100"/>
        <c:noMultiLvlLbl val="0"/>
      </c:catAx>
      <c:valAx>
        <c:axId val="41042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43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'25. Шљивово'!$F$2:$F$8</c:f>
              <c:strCache>
                <c:ptCount val="7"/>
                <c:pt idx="0">
                  <c:v>Обрад Јотић</c:v>
                </c:pt>
                <c:pt idx="1">
                  <c:v>Радман Марковић</c:v>
                </c:pt>
                <c:pt idx="2">
                  <c:v>Иван Радосављевић</c:v>
                </c:pt>
                <c:pt idx="3">
                  <c:v>Богдан Јотић</c:v>
                </c:pt>
                <c:pt idx="4">
                  <c:v>Мирољуб Алексић</c:v>
                </c:pt>
                <c:pt idx="5">
                  <c:v>Иван Аздејковић</c:v>
                </c:pt>
                <c:pt idx="6">
                  <c:v>Младен Милић</c:v>
                </c:pt>
              </c:strCache>
            </c:strRef>
          </c:cat>
          <c:val>
            <c:numRef>
              <c:f>'25. Шљивово'!$G$2:$G$8</c:f>
              <c:numCache>
                <c:formatCode>General</c:formatCode>
                <c:ptCount val="7"/>
                <c:pt idx="0">
                  <c:v>44</c:v>
                </c:pt>
                <c:pt idx="1">
                  <c:v>42</c:v>
                </c:pt>
                <c:pt idx="2">
                  <c:v>47</c:v>
                </c:pt>
                <c:pt idx="3">
                  <c:v>43</c:v>
                </c:pt>
                <c:pt idx="4">
                  <c:v>43</c:v>
                </c:pt>
                <c:pt idx="5">
                  <c:v>41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6-45F3-A131-E8193B941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8135688"/>
        <c:axId val="408133064"/>
      </c:barChart>
      <c:catAx>
        <c:axId val="408135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133064"/>
        <c:crosses val="autoZero"/>
        <c:auto val="1"/>
        <c:lblAlgn val="ctr"/>
        <c:lblOffset val="100"/>
        <c:noMultiLvlLbl val="0"/>
      </c:catAx>
      <c:valAx>
        <c:axId val="408133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135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'26. Парчин'!$F$2:$F$6</c:f>
              <c:strCache>
                <c:ptCount val="5"/>
                <c:pt idx="0">
                  <c:v>Срђан Павличевић</c:v>
                </c:pt>
                <c:pt idx="1">
                  <c:v>Милан Недељковић</c:v>
                </c:pt>
                <c:pt idx="2">
                  <c:v>Богосав Минаковић</c:v>
                </c:pt>
                <c:pt idx="3">
                  <c:v>Мирослав Рутић</c:v>
                </c:pt>
                <c:pt idx="4">
                  <c:v>Бранислав Милисављевић</c:v>
                </c:pt>
              </c:strCache>
            </c:strRef>
          </c:cat>
          <c:val>
            <c:numRef>
              <c:f>'26. Парчин'!$G$2:$G$6</c:f>
              <c:numCache>
                <c:formatCode>General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351-BA2A-07DE37689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9215352"/>
        <c:axId val="419215680"/>
      </c:barChart>
      <c:catAx>
        <c:axId val="419215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215680"/>
        <c:crosses val="autoZero"/>
        <c:auto val="1"/>
        <c:lblAlgn val="ctr"/>
        <c:lblOffset val="100"/>
        <c:noMultiLvlLbl val="0"/>
      </c:catAx>
      <c:valAx>
        <c:axId val="41921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215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'27. Љубинци'!$F$2:$F$9</c:f>
              <c:strCache>
                <c:ptCount val="8"/>
                <c:pt idx="0">
                  <c:v>Перица Станић</c:v>
                </c:pt>
                <c:pt idx="1">
                  <c:v>Игор Рачић</c:v>
                </c:pt>
                <c:pt idx="2">
                  <c:v>Братислав Станковић</c:v>
                </c:pt>
                <c:pt idx="3">
                  <c:v>Марица Левић</c:v>
                </c:pt>
                <c:pt idx="4">
                  <c:v>Борко Гочманац</c:v>
                </c:pt>
                <c:pt idx="5">
                  <c:v>Љубиша Станковић</c:v>
                </c:pt>
                <c:pt idx="6">
                  <c:v>Славко Варинац</c:v>
                </c:pt>
                <c:pt idx="7">
                  <c:v>Немања Варинац</c:v>
                </c:pt>
              </c:strCache>
            </c:strRef>
          </c:cat>
          <c:val>
            <c:numRef>
              <c:f>'27. Љубинци'!$G$2:$G$9</c:f>
              <c:numCache>
                <c:formatCode>General</c:formatCode>
                <c:ptCount val="8"/>
                <c:pt idx="0">
                  <c:v>37</c:v>
                </c:pt>
                <c:pt idx="1">
                  <c:v>52</c:v>
                </c:pt>
                <c:pt idx="2">
                  <c:v>61</c:v>
                </c:pt>
                <c:pt idx="3">
                  <c:v>41</c:v>
                </c:pt>
                <c:pt idx="4">
                  <c:v>48</c:v>
                </c:pt>
                <c:pt idx="5">
                  <c:v>52</c:v>
                </c:pt>
                <c:pt idx="6">
                  <c:v>51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7-408F-BD5D-AC8B95AAB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2001280"/>
        <c:axId val="422006528"/>
      </c:barChart>
      <c:catAx>
        <c:axId val="42200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06528"/>
        <c:crosses val="autoZero"/>
        <c:auto val="1"/>
        <c:lblAlgn val="ctr"/>
        <c:lblOffset val="100"/>
        <c:noMultiLvlLbl val="0"/>
      </c:catAx>
      <c:valAx>
        <c:axId val="4220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0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'28. Доброљупци'!$F$2:$F$8</c:f>
              <c:strCache>
                <c:ptCount val="7"/>
                <c:pt idx="0">
                  <c:v>Иван Димитријевић</c:v>
                </c:pt>
                <c:pt idx="1">
                  <c:v>Александар Ђурђевић</c:v>
                </c:pt>
                <c:pt idx="2">
                  <c:v>Далибор Палуровић</c:v>
                </c:pt>
                <c:pt idx="3">
                  <c:v>Бобан Никитић</c:v>
                </c:pt>
                <c:pt idx="4">
                  <c:v>Владица Мијатовић</c:v>
                </c:pt>
                <c:pt idx="5">
                  <c:v>Бобан Кршанин</c:v>
                </c:pt>
                <c:pt idx="6">
                  <c:v>Горан Марковић</c:v>
                </c:pt>
              </c:strCache>
            </c:strRef>
          </c:cat>
          <c:val>
            <c:numRef>
              <c:f>'28. Доброљупци'!$G$2:$G$8</c:f>
              <c:numCache>
                <c:formatCode>General</c:formatCode>
                <c:ptCount val="7"/>
                <c:pt idx="0">
                  <c:v>94</c:v>
                </c:pt>
                <c:pt idx="1">
                  <c:v>95</c:v>
                </c:pt>
                <c:pt idx="2">
                  <c:v>91</c:v>
                </c:pt>
                <c:pt idx="3">
                  <c:v>92</c:v>
                </c:pt>
                <c:pt idx="4">
                  <c:v>92</c:v>
                </c:pt>
                <c:pt idx="5">
                  <c:v>93</c:v>
                </c:pt>
                <c:pt idx="6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5-4ABB-91A8-83B87B7CD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007184"/>
        <c:axId val="434007840"/>
      </c:barChart>
      <c:catAx>
        <c:axId val="43400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07840"/>
        <c:crosses val="autoZero"/>
        <c:auto val="1"/>
        <c:lblAlgn val="ctr"/>
        <c:lblOffset val="100"/>
        <c:noMultiLvlLbl val="0"/>
      </c:catAx>
      <c:valAx>
        <c:axId val="43400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0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'29. Пањевац'!$F$2:$F$8</c:f>
              <c:strCache>
                <c:ptCount val="7"/>
                <c:pt idx="0">
                  <c:v>Мирјана Пуношевац</c:v>
                </c:pt>
                <c:pt idx="1">
                  <c:v>Дејан Перјаница</c:v>
                </c:pt>
                <c:pt idx="2">
                  <c:v>Сандра Пуношевац</c:v>
                </c:pt>
                <c:pt idx="3">
                  <c:v>Емина Миљковић Тодоровић</c:v>
                </c:pt>
                <c:pt idx="4">
                  <c:v>Никола Томић</c:v>
                </c:pt>
                <c:pt idx="5">
                  <c:v>Звонимир Пуношевац</c:v>
                </c:pt>
                <c:pt idx="6">
                  <c:v>Петар Коматовић</c:v>
                </c:pt>
              </c:strCache>
            </c:strRef>
          </c:cat>
          <c:val>
            <c:numRef>
              <c:f>'29. Пањевац'!$G$2:$G$8</c:f>
              <c:numCache>
                <c:formatCode>General</c:formatCode>
                <c:ptCount val="7"/>
                <c:pt idx="0">
                  <c:v>94</c:v>
                </c:pt>
                <c:pt idx="1">
                  <c:v>92</c:v>
                </c:pt>
                <c:pt idx="2">
                  <c:v>95</c:v>
                </c:pt>
                <c:pt idx="3">
                  <c:v>96</c:v>
                </c:pt>
                <c:pt idx="4">
                  <c:v>94</c:v>
                </c:pt>
                <c:pt idx="5">
                  <c:v>96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D-401E-B790-9CA2CA97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187168"/>
        <c:axId val="417186184"/>
      </c:barChart>
      <c:catAx>
        <c:axId val="41718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86184"/>
        <c:crosses val="autoZero"/>
        <c:auto val="1"/>
        <c:lblAlgn val="ctr"/>
        <c:lblOffset val="100"/>
        <c:noMultiLvlLbl val="0"/>
      </c:catAx>
      <c:valAx>
        <c:axId val="41718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8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'30. Трнавци'!$F$2:$F$6</c:f>
              <c:strCache>
                <c:ptCount val="5"/>
                <c:pt idx="0">
                  <c:v>Марко Петровић</c:v>
                </c:pt>
                <c:pt idx="1">
                  <c:v>Владислав Раденковић</c:v>
                </c:pt>
                <c:pt idx="2">
                  <c:v>Ненад Савковић</c:v>
                </c:pt>
                <c:pt idx="3">
                  <c:v>Иван Петровић</c:v>
                </c:pt>
                <c:pt idx="4">
                  <c:v>Дејан Савковић</c:v>
                </c:pt>
              </c:strCache>
            </c:strRef>
          </c:cat>
          <c:val>
            <c:numRef>
              <c:f>'30. Трнавци'!$G$2:$G$6</c:f>
              <c:numCache>
                <c:formatCode>General</c:formatCode>
                <c:ptCount val="5"/>
                <c:pt idx="0">
                  <c:v>44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6-4A2C-8436-12EC15E8C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3522792"/>
        <c:axId val="413520168"/>
      </c:barChart>
      <c:catAx>
        <c:axId val="413522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0168"/>
        <c:crosses val="autoZero"/>
        <c:auto val="1"/>
        <c:lblAlgn val="ctr"/>
        <c:lblOffset val="100"/>
        <c:noMultiLvlLbl val="0"/>
      </c:catAx>
      <c:valAx>
        <c:axId val="413520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22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Рокци'!$F$2:$F$6</c:f>
              <c:strCache>
                <c:ptCount val="5"/>
                <c:pt idx="0">
                  <c:v>Драган Дуњић</c:v>
                </c:pt>
                <c:pt idx="1">
                  <c:v>Раде Стојановић</c:v>
                </c:pt>
                <c:pt idx="2">
                  <c:v>Драган Ж. Дуњић</c:v>
                </c:pt>
                <c:pt idx="3">
                  <c:v>Иван Дуњић</c:v>
                </c:pt>
                <c:pt idx="4">
                  <c:v>Горан Дуњић</c:v>
                </c:pt>
              </c:strCache>
            </c:strRef>
          </c:cat>
          <c:val>
            <c:numRef>
              <c:f>'3. Рокци'!$G$2:$G$6</c:f>
              <c:numCache>
                <c:formatCode>General</c:formatCode>
                <c:ptCount val="5"/>
                <c:pt idx="0">
                  <c:v>57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6-4090-82C8-62208F320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2059840"/>
        <c:axId val="432051640"/>
      </c:barChart>
      <c:catAx>
        <c:axId val="432059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51640"/>
        <c:crosses val="autoZero"/>
        <c:auto val="1"/>
        <c:lblAlgn val="ctr"/>
        <c:lblOffset val="100"/>
        <c:noMultiLvlLbl val="0"/>
      </c:catAx>
      <c:valAx>
        <c:axId val="432051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5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'31. Вражогрнци'!$F$2:$F$6</c:f>
              <c:strCache>
                <c:ptCount val="5"/>
                <c:pt idx="0">
                  <c:v>Стефан Симић</c:v>
                </c:pt>
                <c:pt idx="1">
                  <c:v>Марко Милојевић</c:v>
                </c:pt>
                <c:pt idx="2">
                  <c:v>Оливера Петровић</c:v>
                </c:pt>
                <c:pt idx="3">
                  <c:v>Марко Петровић</c:v>
                </c:pt>
                <c:pt idx="4">
                  <c:v>Јелена Пауновић</c:v>
                </c:pt>
              </c:strCache>
            </c:strRef>
          </c:cat>
          <c:val>
            <c:numRef>
              <c:f>'31. Вражогрнци'!$G$2:$G$6</c:f>
              <c:numCache>
                <c:formatCode>General</c:formatCode>
                <c:ptCount val="5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31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9-41FF-8C87-9812E68AA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1961032"/>
        <c:axId val="411962344"/>
      </c:barChart>
      <c:catAx>
        <c:axId val="411961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62344"/>
        <c:crosses val="autoZero"/>
        <c:auto val="1"/>
        <c:lblAlgn val="ctr"/>
        <c:lblOffset val="100"/>
        <c:noMultiLvlLbl val="0"/>
      </c:catAx>
      <c:valAx>
        <c:axId val="411962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6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'32. Суботица'!$F$2:$F$10</c:f>
              <c:strCache>
                <c:ptCount val="9"/>
                <c:pt idx="0">
                  <c:v>Бобан Живковић</c:v>
                </c:pt>
                <c:pt idx="1">
                  <c:v>Божидар Котлајић</c:v>
                </c:pt>
                <c:pt idx="2">
                  <c:v>Никола Вукојичић</c:v>
                </c:pt>
                <c:pt idx="3">
                  <c:v>Радослав Арсић</c:v>
                </c:pt>
                <c:pt idx="4">
                  <c:v>Драган Сијић</c:v>
                </c:pt>
                <c:pt idx="5">
                  <c:v>Милутин Петковић</c:v>
                </c:pt>
                <c:pt idx="6">
                  <c:v>Радивоје Ђуричић</c:v>
                </c:pt>
                <c:pt idx="7">
                  <c:v>Предраг Ђуричић</c:v>
                </c:pt>
                <c:pt idx="8">
                  <c:v>Милун Мијајловић</c:v>
                </c:pt>
              </c:strCache>
            </c:strRef>
          </c:cat>
          <c:val>
            <c:numRef>
              <c:f>'32. Суботица'!$G$2:$G$10</c:f>
              <c:numCache>
                <c:formatCode>General</c:formatCode>
                <c:ptCount val="9"/>
                <c:pt idx="0">
                  <c:v>125</c:v>
                </c:pt>
                <c:pt idx="1">
                  <c:v>113</c:v>
                </c:pt>
                <c:pt idx="2">
                  <c:v>113</c:v>
                </c:pt>
                <c:pt idx="3">
                  <c:v>108</c:v>
                </c:pt>
                <c:pt idx="4">
                  <c:v>111</c:v>
                </c:pt>
                <c:pt idx="5">
                  <c:v>110</c:v>
                </c:pt>
                <c:pt idx="6">
                  <c:v>105</c:v>
                </c:pt>
                <c:pt idx="7">
                  <c:v>107</c:v>
                </c:pt>
                <c:pt idx="8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7-4E2A-B702-B55419B3A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3500160"/>
        <c:axId val="413500488"/>
      </c:barChart>
      <c:catAx>
        <c:axId val="41350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00488"/>
        <c:crosses val="autoZero"/>
        <c:auto val="1"/>
        <c:lblAlgn val="ctr"/>
        <c:lblOffset val="100"/>
        <c:noMultiLvlLbl val="0"/>
      </c:catAx>
      <c:valAx>
        <c:axId val="41350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5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'33. Горња Злегиња'!$F$2:$F$6</c:f>
              <c:strCache>
                <c:ptCount val="5"/>
                <c:pt idx="0">
                  <c:v>Милутин Петровић</c:v>
                </c:pt>
                <c:pt idx="1">
                  <c:v>Александар Рајковић</c:v>
                </c:pt>
                <c:pt idx="2">
                  <c:v>Милош Цветковић</c:v>
                </c:pt>
                <c:pt idx="3">
                  <c:v>Крстивоје Пантелић</c:v>
                </c:pt>
                <c:pt idx="4">
                  <c:v>Милош Пантелић</c:v>
                </c:pt>
              </c:strCache>
            </c:strRef>
          </c:cat>
          <c:val>
            <c:numRef>
              <c:f>'33. Горња Злегиња'!$G$2:$G$6</c:f>
              <c:numCache>
                <c:formatCode>General</c:formatCode>
                <c:ptCount val="5"/>
                <c:pt idx="0">
                  <c:v>29</c:v>
                </c:pt>
                <c:pt idx="1">
                  <c:v>30</c:v>
                </c:pt>
                <c:pt idx="2">
                  <c:v>28</c:v>
                </c:pt>
                <c:pt idx="3">
                  <c:v>44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7-4A42-94E7-6D252030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350704"/>
        <c:axId val="417351032"/>
      </c:barChart>
      <c:catAx>
        <c:axId val="41735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1032"/>
        <c:crosses val="autoZero"/>
        <c:auto val="1"/>
        <c:lblAlgn val="ctr"/>
        <c:lblOffset val="100"/>
        <c:noMultiLvlLbl val="0"/>
      </c:catAx>
      <c:valAx>
        <c:axId val="41735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'34. Доња Злегиња'!$F$2:$F$6</c:f>
              <c:strCache>
                <c:ptCount val="5"/>
                <c:pt idx="0">
                  <c:v>Дејан Милошевић</c:v>
                </c:pt>
                <c:pt idx="1">
                  <c:v>Ђорђе Милосављевић</c:v>
                </c:pt>
                <c:pt idx="2">
                  <c:v>Богоје Станковић</c:v>
                </c:pt>
                <c:pt idx="3">
                  <c:v>Дејан Ђорић</c:v>
                </c:pt>
                <c:pt idx="4">
                  <c:v>Милорад Радулац</c:v>
                </c:pt>
              </c:strCache>
            </c:strRef>
          </c:cat>
          <c:val>
            <c:numRef>
              <c:f>'34. Доња Злегиња'!$G$2:$G$6</c:f>
              <c:numCache>
                <c:formatCode>General</c:formatCode>
                <c:ptCount val="5"/>
                <c:pt idx="0">
                  <c:v>16</c:v>
                </c:pt>
                <c:pt idx="1">
                  <c:v>21</c:v>
                </c:pt>
                <c:pt idx="2">
                  <c:v>11</c:v>
                </c:pt>
                <c:pt idx="3">
                  <c:v>6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C-4085-810C-46EABB88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143544"/>
        <c:axId val="417149776"/>
      </c:barChart>
      <c:catAx>
        <c:axId val="41714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49776"/>
        <c:crosses val="autoZero"/>
        <c:auto val="1"/>
        <c:lblAlgn val="ctr"/>
        <c:lblOffset val="100"/>
        <c:noMultiLvlLbl val="0"/>
      </c:catAx>
      <c:valAx>
        <c:axId val="41714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4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'35. Горњи Ступањ'!$F$2:$F$10</c:f>
              <c:strCache>
                <c:ptCount val="9"/>
                <c:pt idx="0">
                  <c:v>Веселин Јовановић</c:v>
                </c:pt>
                <c:pt idx="1">
                  <c:v>Милорад Томић</c:v>
                </c:pt>
                <c:pt idx="2">
                  <c:v>Зоран Лисинац</c:v>
                </c:pt>
                <c:pt idx="3">
                  <c:v>Жељко Лисинац</c:v>
                </c:pt>
                <c:pt idx="4">
                  <c:v>Зоран Јовановић</c:v>
                </c:pt>
                <c:pt idx="5">
                  <c:v>Ивица Блажић</c:v>
                </c:pt>
                <c:pt idx="6">
                  <c:v>Саша Јовановић</c:v>
                </c:pt>
                <c:pt idx="7">
                  <c:v>Саша Костадиновић</c:v>
                </c:pt>
                <c:pt idx="8">
                  <c:v>Љубиша Миљковић</c:v>
                </c:pt>
              </c:strCache>
            </c:strRef>
          </c:cat>
          <c:val>
            <c:numRef>
              <c:f>'35. Горњи Ступањ'!$G$2:$G$10</c:f>
              <c:numCache>
                <c:formatCode>General</c:formatCode>
                <c:ptCount val="9"/>
                <c:pt idx="0">
                  <c:v>168</c:v>
                </c:pt>
                <c:pt idx="1">
                  <c:v>131</c:v>
                </c:pt>
                <c:pt idx="2">
                  <c:v>143</c:v>
                </c:pt>
                <c:pt idx="3">
                  <c:v>120</c:v>
                </c:pt>
                <c:pt idx="4">
                  <c:v>61</c:v>
                </c:pt>
                <c:pt idx="5">
                  <c:v>120</c:v>
                </c:pt>
                <c:pt idx="6">
                  <c:v>87</c:v>
                </c:pt>
                <c:pt idx="7">
                  <c:v>72</c:v>
                </c:pt>
                <c:pt idx="8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0-4B1E-BED8-67B56CFD6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079432"/>
        <c:axId val="453077464"/>
      </c:barChart>
      <c:catAx>
        <c:axId val="453079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77464"/>
        <c:crosses val="autoZero"/>
        <c:auto val="1"/>
        <c:lblAlgn val="ctr"/>
        <c:lblOffset val="100"/>
        <c:noMultiLvlLbl val="0"/>
      </c:catAx>
      <c:valAx>
        <c:axId val="45307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7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'36. Гаревина'!$F$2:$F$8</c:f>
              <c:strCache>
                <c:ptCount val="7"/>
                <c:pt idx="0">
                  <c:v>Владета Живковић</c:v>
                </c:pt>
                <c:pt idx="1">
                  <c:v>Драган Татић</c:v>
                </c:pt>
                <c:pt idx="2">
                  <c:v>Стојадин Миленковић</c:v>
                </c:pt>
                <c:pt idx="3">
                  <c:v>Милош Живковић</c:v>
                </c:pt>
                <c:pt idx="4">
                  <c:v>Јовица Прибаковић</c:v>
                </c:pt>
                <c:pt idx="5">
                  <c:v>Владимир Савовић</c:v>
                </c:pt>
                <c:pt idx="6">
                  <c:v>Душан Савовић</c:v>
                </c:pt>
              </c:strCache>
            </c:strRef>
          </c:cat>
          <c:val>
            <c:numRef>
              <c:f>'36. Гаревина'!$G$2:$G$8</c:f>
              <c:numCache>
                <c:formatCode>General</c:formatCode>
                <c:ptCount val="7"/>
                <c:pt idx="0">
                  <c:v>47</c:v>
                </c:pt>
                <c:pt idx="1">
                  <c:v>41</c:v>
                </c:pt>
                <c:pt idx="2">
                  <c:v>30</c:v>
                </c:pt>
                <c:pt idx="3">
                  <c:v>44</c:v>
                </c:pt>
                <c:pt idx="4">
                  <c:v>31</c:v>
                </c:pt>
                <c:pt idx="5">
                  <c:v>38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E-4FA9-A5BE-3CC5FA8D0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178968"/>
        <c:axId val="417182248"/>
      </c:barChart>
      <c:catAx>
        <c:axId val="417178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82248"/>
        <c:crosses val="autoZero"/>
        <c:auto val="1"/>
        <c:lblAlgn val="ctr"/>
        <c:lblOffset val="100"/>
        <c:noMultiLvlLbl val="0"/>
      </c:catAx>
      <c:valAx>
        <c:axId val="41718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7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'37. Дашница'!$F$2:$F$8</c:f>
              <c:strCache>
                <c:ptCount val="7"/>
                <c:pt idx="0">
                  <c:v>Аца Обрадовић</c:v>
                </c:pt>
                <c:pt idx="1">
                  <c:v>Мусић Стеван</c:v>
                </c:pt>
                <c:pt idx="2">
                  <c:v>Младен Обрадовић</c:v>
                </c:pt>
                <c:pt idx="3">
                  <c:v>Владимир Иричанин</c:v>
                </c:pt>
                <c:pt idx="4">
                  <c:v>Милош Вукојевић</c:v>
                </c:pt>
                <c:pt idx="5">
                  <c:v>Александар Рајић</c:v>
                </c:pt>
                <c:pt idx="6">
                  <c:v>Милош Рајић</c:v>
                </c:pt>
              </c:strCache>
            </c:strRef>
          </c:cat>
          <c:val>
            <c:numRef>
              <c:f>'37. Дашница'!$G$2:$G$8</c:f>
              <c:numCache>
                <c:formatCode>General</c:formatCode>
                <c:ptCount val="7"/>
                <c:pt idx="0">
                  <c:v>51</c:v>
                </c:pt>
                <c:pt idx="1">
                  <c:v>42</c:v>
                </c:pt>
                <c:pt idx="2">
                  <c:v>46</c:v>
                </c:pt>
                <c:pt idx="3">
                  <c:v>42</c:v>
                </c:pt>
                <c:pt idx="4">
                  <c:v>47</c:v>
                </c:pt>
                <c:pt idx="5">
                  <c:v>48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F-41FB-A1EA-D74863516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338240"/>
        <c:axId val="417337256"/>
      </c:barChart>
      <c:catAx>
        <c:axId val="41733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37256"/>
        <c:crosses val="autoZero"/>
        <c:auto val="1"/>
        <c:lblAlgn val="ctr"/>
        <c:lblOffset val="100"/>
        <c:noMultiLvlLbl val="0"/>
      </c:catAx>
      <c:valAx>
        <c:axId val="417337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3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'38. Лаћислед 1'!$F$2:$F$6</c:f>
              <c:strCache>
                <c:ptCount val="5"/>
                <c:pt idx="0">
                  <c:v>Горан Ерчевић</c:v>
                </c:pt>
                <c:pt idx="1">
                  <c:v>Ненад Ерчевић</c:v>
                </c:pt>
                <c:pt idx="2">
                  <c:v>Зоран Ерчевић</c:v>
                </c:pt>
                <c:pt idx="3">
                  <c:v>Славиша Миловановић</c:v>
                </c:pt>
                <c:pt idx="4">
                  <c:v>Бојан Томић</c:v>
                </c:pt>
              </c:strCache>
            </c:strRef>
          </c:cat>
          <c:val>
            <c:numRef>
              <c:f>'38. Лаћислед 1'!$G$2:$G$6</c:f>
              <c:numCache>
                <c:formatCode>General</c:formatCode>
                <c:ptCount val="5"/>
                <c:pt idx="0">
                  <c:v>36</c:v>
                </c:pt>
                <c:pt idx="1">
                  <c:v>35</c:v>
                </c:pt>
                <c:pt idx="2">
                  <c:v>70</c:v>
                </c:pt>
                <c:pt idx="3">
                  <c:v>64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3-4D5A-8B74-3FEAEF93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220344"/>
        <c:axId val="423218704"/>
      </c:barChart>
      <c:catAx>
        <c:axId val="423220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18704"/>
        <c:crosses val="autoZero"/>
        <c:auto val="1"/>
        <c:lblAlgn val="ctr"/>
        <c:lblOffset val="100"/>
        <c:noMultiLvlLbl val="0"/>
      </c:catAx>
      <c:valAx>
        <c:axId val="42321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20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'39. Лаћислед 2'!$F$2:$F$6</c:f>
              <c:strCache>
                <c:ptCount val="5"/>
                <c:pt idx="0">
                  <c:v>Жарко Карајовић</c:v>
                </c:pt>
                <c:pt idx="1">
                  <c:v>Ненад Андрејић</c:v>
                </c:pt>
                <c:pt idx="2">
                  <c:v>Слободан Величковић</c:v>
                </c:pt>
                <c:pt idx="3">
                  <c:v>Драган Живковић</c:v>
                </c:pt>
                <c:pt idx="4">
                  <c:v>Малиша Живковић</c:v>
                </c:pt>
              </c:strCache>
            </c:strRef>
          </c:cat>
          <c:val>
            <c:numRef>
              <c:f>'39. Лаћислед 2'!$G$2:$G$6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37</c:v>
                </c:pt>
                <c:pt idx="3">
                  <c:v>36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B-44C2-B55B-DB5BB038C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266592"/>
        <c:axId val="423261016"/>
      </c:barChart>
      <c:catAx>
        <c:axId val="42326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61016"/>
        <c:crosses val="autoZero"/>
        <c:auto val="1"/>
        <c:lblAlgn val="ctr"/>
        <c:lblOffset val="100"/>
        <c:noMultiLvlLbl val="0"/>
      </c:catAx>
      <c:valAx>
        <c:axId val="423261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6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'40. Мрмош'!$F$2:$F$8</c:f>
              <c:strCache>
                <c:ptCount val="7"/>
                <c:pt idx="0">
                  <c:v>Саша Илић</c:v>
                </c:pt>
                <c:pt idx="1">
                  <c:v>Саша Даниловић</c:v>
                </c:pt>
                <c:pt idx="2">
                  <c:v>Иван Пештерац</c:v>
                </c:pt>
                <c:pt idx="3">
                  <c:v>Саша Јовановић</c:v>
                </c:pt>
                <c:pt idx="4">
                  <c:v>Никола Мијајловић</c:v>
                </c:pt>
                <c:pt idx="5">
                  <c:v>Горан Живковић</c:v>
                </c:pt>
                <c:pt idx="6">
                  <c:v>Зоран Милошевић</c:v>
                </c:pt>
              </c:strCache>
            </c:strRef>
          </c:cat>
          <c:val>
            <c:numRef>
              <c:f>'40. Мрмош'!$G$2:$G$8</c:f>
              <c:numCache>
                <c:formatCode>General</c:formatCode>
                <c:ptCount val="7"/>
                <c:pt idx="0">
                  <c:v>42</c:v>
                </c:pt>
                <c:pt idx="1">
                  <c:v>38</c:v>
                </c:pt>
                <c:pt idx="2">
                  <c:v>33</c:v>
                </c:pt>
                <c:pt idx="3">
                  <c:v>37</c:v>
                </c:pt>
                <c:pt idx="4">
                  <c:v>29</c:v>
                </c:pt>
                <c:pt idx="5">
                  <c:v>32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2-4333-9D1B-DD5DE7B3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059248"/>
        <c:axId val="417058920"/>
      </c:barChart>
      <c:catAx>
        <c:axId val="41705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58920"/>
        <c:crosses val="autoZero"/>
        <c:auto val="1"/>
        <c:lblAlgn val="ctr"/>
        <c:lblOffset val="100"/>
        <c:noMultiLvlLbl val="0"/>
      </c:catAx>
      <c:valAx>
        <c:axId val="417058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5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 Плоча'!$F$2:$F$6</c:f>
              <c:strCache>
                <c:ptCount val="5"/>
                <c:pt idx="0">
                  <c:v>Пеђа Бабић</c:v>
                </c:pt>
                <c:pt idx="1">
                  <c:v>Горан Трифуновић</c:v>
                </c:pt>
                <c:pt idx="2">
                  <c:v>Славиша Бабић</c:v>
                </c:pt>
                <c:pt idx="3">
                  <c:v>Слободан Симић</c:v>
                </c:pt>
                <c:pt idx="4">
                  <c:v>Милан Јованчевић</c:v>
                </c:pt>
              </c:strCache>
            </c:strRef>
          </c:cat>
          <c:val>
            <c:numRef>
              <c:f>'4. Плоча'!$G$2:$G$6</c:f>
              <c:numCache>
                <c:formatCode>General</c:formatCode>
                <c:ptCount val="5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6-405A-8FDC-9557D280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4554104"/>
        <c:axId val="334555088"/>
      </c:barChart>
      <c:catAx>
        <c:axId val="334554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55088"/>
        <c:crosses val="autoZero"/>
        <c:auto val="1"/>
        <c:lblAlgn val="ctr"/>
        <c:lblOffset val="100"/>
        <c:noMultiLvlLbl val="0"/>
      </c:catAx>
      <c:valAx>
        <c:axId val="33455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54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'41. Врбница'!$F$2:$F$8</c:f>
              <c:strCache>
                <c:ptCount val="7"/>
                <c:pt idx="0">
                  <c:v>Горан Зајић</c:v>
                </c:pt>
                <c:pt idx="1">
                  <c:v>Радиша Бојанић</c:v>
                </c:pt>
                <c:pt idx="2">
                  <c:v>Радиша Зајић</c:v>
                </c:pt>
                <c:pt idx="3">
                  <c:v>Мирослав Лапчевић</c:v>
                </c:pt>
                <c:pt idx="4">
                  <c:v>Саша Каралић</c:v>
                </c:pt>
                <c:pt idx="5">
                  <c:v>Радиша Терзић</c:v>
                </c:pt>
                <c:pt idx="6">
                  <c:v>Раде Косић</c:v>
                </c:pt>
              </c:strCache>
            </c:strRef>
          </c:cat>
          <c:val>
            <c:numRef>
              <c:f>'41. Врбница'!$G$2:$G$8</c:f>
              <c:numCache>
                <c:formatCode>General</c:formatCode>
                <c:ptCount val="7"/>
                <c:pt idx="0">
                  <c:v>99</c:v>
                </c:pt>
                <c:pt idx="1">
                  <c:v>81</c:v>
                </c:pt>
                <c:pt idx="2">
                  <c:v>82</c:v>
                </c:pt>
                <c:pt idx="3">
                  <c:v>80</c:v>
                </c:pt>
                <c:pt idx="4">
                  <c:v>81</c:v>
                </c:pt>
                <c:pt idx="5">
                  <c:v>77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2D3-9F73-58331103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944864"/>
        <c:axId val="433948472"/>
      </c:barChart>
      <c:catAx>
        <c:axId val="43394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48472"/>
        <c:crosses val="autoZero"/>
        <c:auto val="1"/>
        <c:lblAlgn val="ctr"/>
        <c:lblOffset val="100"/>
        <c:noMultiLvlLbl val="0"/>
      </c:catAx>
      <c:valAx>
        <c:axId val="43394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4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'42. Веља Глава'!$F$2:$F$6</c:f>
              <c:strCache>
                <c:ptCount val="5"/>
                <c:pt idx="0">
                  <c:v>Зоран Прибановић</c:v>
                </c:pt>
                <c:pt idx="1">
                  <c:v>Милутин Прибановић</c:v>
                </c:pt>
                <c:pt idx="2">
                  <c:v>Горан Прибановић</c:v>
                </c:pt>
                <c:pt idx="3">
                  <c:v>Братислав Ракићевић</c:v>
                </c:pt>
                <c:pt idx="4">
                  <c:v>Срђан Филиповић</c:v>
                </c:pt>
              </c:strCache>
            </c:strRef>
          </c:cat>
          <c:val>
            <c:numRef>
              <c:f>'42. Веља Глава'!$G$2:$G$6</c:f>
              <c:numCache>
                <c:formatCode>General</c:formatCode>
                <c:ptCount val="5"/>
                <c:pt idx="0">
                  <c:v>25</c:v>
                </c:pt>
                <c:pt idx="1">
                  <c:v>14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2-4671-A5AB-EB25C8A5D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120256"/>
        <c:axId val="417114680"/>
      </c:barChart>
      <c:catAx>
        <c:axId val="41712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14680"/>
        <c:crosses val="autoZero"/>
        <c:auto val="1"/>
        <c:lblAlgn val="ctr"/>
        <c:lblOffset val="100"/>
        <c:noMultiLvlLbl val="0"/>
      </c:catAx>
      <c:valAx>
        <c:axId val="417114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'43. Лесковица'!$F$2:$F$6</c:f>
              <c:strCache>
                <c:ptCount val="5"/>
                <c:pt idx="0">
                  <c:v>Дејан Марић</c:v>
                </c:pt>
                <c:pt idx="1">
                  <c:v>Саша Јевтовић</c:v>
                </c:pt>
                <c:pt idx="2">
                  <c:v>Сашко Радисављевић</c:v>
                </c:pt>
                <c:pt idx="3">
                  <c:v>Ивица Петковић</c:v>
                </c:pt>
                <c:pt idx="4">
                  <c:v>Младен Миодраговић</c:v>
                </c:pt>
              </c:strCache>
            </c:strRef>
          </c:cat>
          <c:val>
            <c:numRef>
              <c:f>'43. Лесковица'!$G$2:$G$6</c:f>
              <c:numCache>
                <c:formatCode>General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7-4629-B76F-EF209A62B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251176"/>
        <c:axId val="423251832"/>
      </c:barChart>
      <c:catAx>
        <c:axId val="423251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51832"/>
        <c:crosses val="autoZero"/>
        <c:auto val="1"/>
        <c:lblAlgn val="ctr"/>
        <c:lblOffset val="100"/>
        <c:noMultiLvlLbl val="0"/>
      </c:catAx>
      <c:valAx>
        <c:axId val="423251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5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'44. Горња Ржаница'!$F$2:$F$6</c:f>
              <c:strCache>
                <c:ptCount val="5"/>
                <c:pt idx="0">
                  <c:v>Иван Милетић</c:v>
                </c:pt>
                <c:pt idx="1">
                  <c:v>Горан Весић</c:v>
                </c:pt>
                <c:pt idx="2">
                  <c:v>Драгиша Милетић</c:v>
                </c:pt>
                <c:pt idx="3">
                  <c:v>Томислав Смиљковић</c:v>
                </c:pt>
                <c:pt idx="4">
                  <c:v>Дејан Вешковац</c:v>
                </c:pt>
              </c:strCache>
            </c:strRef>
          </c:cat>
          <c:val>
            <c:numRef>
              <c:f>'44. Горња Ржаница'!$G$2:$G$6</c:f>
              <c:numCache>
                <c:formatCode>General</c:formatCode>
                <c:ptCount val="5"/>
                <c:pt idx="0">
                  <c:v>24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D-4624-84F2-716BFEED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1949880"/>
        <c:axId val="411954472"/>
      </c:barChart>
      <c:catAx>
        <c:axId val="411949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54472"/>
        <c:crosses val="autoZero"/>
        <c:auto val="1"/>
        <c:lblAlgn val="ctr"/>
        <c:lblOffset val="100"/>
        <c:noMultiLvlLbl val="0"/>
      </c:catAx>
      <c:valAx>
        <c:axId val="41195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4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'45. Братићи'!$F$2:$F$6</c:f>
              <c:strCache>
                <c:ptCount val="5"/>
                <c:pt idx="0">
                  <c:v>Миломир Милутиновић</c:v>
                </c:pt>
                <c:pt idx="1">
                  <c:v>Зоран Петрашиновић</c:v>
                </c:pt>
                <c:pt idx="2">
                  <c:v>Дејан Милутиновић</c:v>
                </c:pt>
                <c:pt idx="3">
                  <c:v>Радосав Ристић</c:v>
                </c:pt>
                <c:pt idx="4">
                  <c:v>Младен Милутиновић</c:v>
                </c:pt>
              </c:strCache>
            </c:strRef>
          </c:cat>
          <c:val>
            <c:numRef>
              <c:f>'45. Братићи'!$G$2:$G$6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1-4056-AE1B-BE794C00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3550936"/>
        <c:axId val="333547656"/>
      </c:barChart>
      <c:catAx>
        <c:axId val="333550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47656"/>
        <c:crosses val="autoZero"/>
        <c:auto val="1"/>
        <c:lblAlgn val="ctr"/>
        <c:lblOffset val="100"/>
        <c:noMultiLvlLbl val="0"/>
      </c:catAx>
      <c:valAx>
        <c:axId val="333547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50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'46. Дренча'!$F$2:$F$6</c:f>
              <c:strCache>
                <c:ptCount val="5"/>
                <c:pt idx="0">
                  <c:v>Миливоје Живковић</c:v>
                </c:pt>
                <c:pt idx="1">
                  <c:v>Сања Смиљковић</c:v>
                </c:pt>
                <c:pt idx="2">
                  <c:v>Љиљана Милојевић</c:v>
                </c:pt>
                <c:pt idx="3">
                  <c:v>Емина Јочић</c:v>
                </c:pt>
                <c:pt idx="4">
                  <c:v>Весна Ћалић</c:v>
                </c:pt>
              </c:strCache>
            </c:strRef>
          </c:cat>
          <c:val>
            <c:numRef>
              <c:f>'46. Дренча'!$G$2:$G$6</c:f>
              <c:numCache>
                <c:formatCode>General</c:formatCode>
                <c:ptCount val="5"/>
                <c:pt idx="0">
                  <c:v>30</c:v>
                </c:pt>
                <c:pt idx="1">
                  <c:v>23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A-4E3B-9A9C-9DACD403B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2324688"/>
        <c:axId val="402325672"/>
      </c:barChart>
      <c:catAx>
        <c:axId val="40232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325672"/>
        <c:crosses val="autoZero"/>
        <c:auto val="1"/>
        <c:lblAlgn val="ctr"/>
        <c:lblOffset val="100"/>
        <c:noMultiLvlLbl val="0"/>
      </c:catAx>
      <c:valAx>
        <c:axId val="40232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32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'47. Тулеш'!$F$2:$F$6</c:f>
              <c:strCache>
                <c:ptCount val="5"/>
                <c:pt idx="0">
                  <c:v>Андреја Левић</c:v>
                </c:pt>
                <c:pt idx="1">
                  <c:v>Ненад Кљајић</c:v>
                </c:pt>
                <c:pt idx="2">
                  <c:v>Ђорђе Радовановић</c:v>
                </c:pt>
                <c:pt idx="3">
                  <c:v>Владимир Ђорђевић</c:v>
                </c:pt>
                <c:pt idx="4">
                  <c:v>Никола Левић</c:v>
                </c:pt>
              </c:strCache>
            </c:strRef>
          </c:cat>
          <c:val>
            <c:numRef>
              <c:f>'47. Тулеш'!$G$2:$G$6</c:f>
              <c:numCache>
                <c:formatCode>General</c:formatCode>
                <c:ptCount val="5"/>
                <c:pt idx="0">
                  <c:v>122</c:v>
                </c:pt>
                <c:pt idx="1">
                  <c:v>118</c:v>
                </c:pt>
                <c:pt idx="2">
                  <c:v>123</c:v>
                </c:pt>
                <c:pt idx="3">
                  <c:v>121</c:v>
                </c:pt>
                <c:pt idx="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2-447A-A61B-9E82FE8C6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961264"/>
        <c:axId val="433961920"/>
      </c:barChart>
      <c:catAx>
        <c:axId val="433961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61920"/>
        <c:crosses val="autoZero"/>
        <c:auto val="1"/>
        <c:lblAlgn val="ctr"/>
        <c:lblOffset val="100"/>
        <c:noMultiLvlLbl val="0"/>
      </c:catAx>
      <c:valAx>
        <c:axId val="43396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6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'48. Руденице'!$F$2:$F$8</c:f>
              <c:strCache>
                <c:ptCount val="7"/>
                <c:pt idx="0">
                  <c:v>Вујица Ћирковић</c:v>
                </c:pt>
                <c:pt idx="1">
                  <c:v>Филимон Терзић</c:v>
                </c:pt>
                <c:pt idx="2">
                  <c:v>Љубинко Протић</c:v>
                </c:pt>
                <c:pt idx="3">
                  <c:v>Љиљана Терзић</c:v>
                </c:pt>
                <c:pt idx="4">
                  <c:v>Данијела Ивановић</c:v>
                </c:pt>
                <c:pt idx="5">
                  <c:v>Милоје Терзић</c:v>
                </c:pt>
                <c:pt idx="6">
                  <c:v>Живојин М.Ћосић</c:v>
                </c:pt>
              </c:strCache>
            </c:strRef>
          </c:cat>
          <c:val>
            <c:numRef>
              <c:f>'48. Руденице'!$G$2:$G$8</c:f>
              <c:numCache>
                <c:formatCode>General</c:formatCode>
                <c:ptCount val="7"/>
                <c:pt idx="0">
                  <c:v>62</c:v>
                </c:pt>
                <c:pt idx="1">
                  <c:v>39</c:v>
                </c:pt>
                <c:pt idx="2">
                  <c:v>41</c:v>
                </c:pt>
                <c:pt idx="3">
                  <c:v>65</c:v>
                </c:pt>
                <c:pt idx="4">
                  <c:v>60</c:v>
                </c:pt>
                <c:pt idx="5">
                  <c:v>43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4-4850-BBA4-7FAF9605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2138560"/>
        <c:axId val="432139216"/>
      </c:barChart>
      <c:catAx>
        <c:axId val="43213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139216"/>
        <c:crosses val="autoZero"/>
        <c:auto val="1"/>
        <c:lblAlgn val="ctr"/>
        <c:lblOffset val="100"/>
        <c:noMultiLvlLbl val="0"/>
      </c:catAx>
      <c:valAx>
        <c:axId val="43213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13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'49. Горње Ратаје'!$F$2:$F$10</c:f>
              <c:strCache>
                <c:ptCount val="9"/>
                <c:pt idx="0">
                  <c:v>Мирко Миљковић</c:v>
                </c:pt>
                <c:pt idx="1">
                  <c:v>Андрија Миљковић</c:v>
                </c:pt>
                <c:pt idx="2">
                  <c:v>Александар Пантић</c:v>
                </c:pt>
                <c:pt idx="3">
                  <c:v>Саша Милошевић</c:v>
                </c:pt>
                <c:pt idx="4">
                  <c:v>Витомир Сакић</c:v>
                </c:pt>
                <c:pt idx="5">
                  <c:v>Данило Стевановић</c:v>
                </c:pt>
                <c:pt idx="6">
                  <c:v>Зоран Ћирић</c:v>
                </c:pt>
                <c:pt idx="7">
                  <c:v>Немања Маринковић</c:v>
                </c:pt>
                <c:pt idx="8">
                  <c:v>Слободан Кљајић</c:v>
                </c:pt>
              </c:strCache>
            </c:strRef>
          </c:cat>
          <c:val>
            <c:numRef>
              <c:f>'49. Горње Ратаје'!$G$2:$G$10</c:f>
              <c:numCache>
                <c:formatCode>General</c:formatCode>
                <c:ptCount val="9"/>
                <c:pt idx="0">
                  <c:v>42</c:v>
                </c:pt>
                <c:pt idx="1">
                  <c:v>32</c:v>
                </c:pt>
                <c:pt idx="2">
                  <c:v>32</c:v>
                </c:pt>
                <c:pt idx="3">
                  <c:v>31</c:v>
                </c:pt>
                <c:pt idx="4">
                  <c:v>35</c:v>
                </c:pt>
                <c:pt idx="5">
                  <c:v>29</c:v>
                </c:pt>
                <c:pt idx="6">
                  <c:v>30</c:v>
                </c:pt>
                <c:pt idx="7">
                  <c:v>25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E-4944-9157-47E1EEAF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9458104"/>
        <c:axId val="409458760"/>
      </c:barChart>
      <c:catAx>
        <c:axId val="409458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58760"/>
        <c:crosses val="autoZero"/>
        <c:auto val="1"/>
        <c:lblAlgn val="ctr"/>
        <c:lblOffset val="100"/>
        <c:noMultiLvlLbl val="0"/>
      </c:catAx>
      <c:valAx>
        <c:axId val="40945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5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'50. Тржац'!$F$2:$F$6</c:f>
              <c:strCache>
                <c:ptCount val="5"/>
                <c:pt idx="0">
                  <c:v>Милена Живковић</c:v>
                </c:pt>
                <c:pt idx="1">
                  <c:v>Марија Радуловић</c:v>
                </c:pt>
                <c:pt idx="2">
                  <c:v>Никола Радичевић</c:v>
                </c:pt>
                <c:pt idx="3">
                  <c:v>Стефан Антић</c:v>
                </c:pt>
                <c:pt idx="4">
                  <c:v>Душан Филиповић</c:v>
                </c:pt>
              </c:strCache>
            </c:strRef>
          </c:cat>
          <c:val>
            <c:numRef>
              <c:f>'50. Тржац'!$G$2:$G$6</c:f>
              <c:numCache>
                <c:formatCode>General</c:formatCode>
                <c:ptCount val="5"/>
                <c:pt idx="0">
                  <c:v>109</c:v>
                </c:pt>
                <c:pt idx="1">
                  <c:v>102</c:v>
                </c:pt>
                <c:pt idx="2">
                  <c:v>105</c:v>
                </c:pt>
                <c:pt idx="3">
                  <c:v>106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3-4E96-8A89-DDA472668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6023304"/>
        <c:axId val="406019696"/>
      </c:barChart>
      <c:catAx>
        <c:axId val="406023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019696"/>
        <c:crosses val="autoZero"/>
        <c:auto val="1"/>
        <c:lblAlgn val="ctr"/>
        <c:lblOffset val="100"/>
        <c:noMultiLvlLbl val="0"/>
      </c:catAx>
      <c:valAx>
        <c:axId val="40601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02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 Рогавчина'!$F$2:$F$8</c:f>
              <c:strCache>
                <c:ptCount val="7"/>
                <c:pt idx="0">
                  <c:v>Горан Штрбановић</c:v>
                </c:pt>
                <c:pt idx="1">
                  <c:v>Миломир Добричинац</c:v>
                </c:pt>
                <c:pt idx="2">
                  <c:v>Драган Радичевић</c:v>
                </c:pt>
                <c:pt idx="3">
                  <c:v>Стеван Кљајић</c:v>
                </c:pt>
                <c:pt idx="4">
                  <c:v>Мирослав Грујовић</c:v>
                </c:pt>
                <c:pt idx="5">
                  <c:v>Дејан Црноглавац</c:v>
                </c:pt>
                <c:pt idx="6">
                  <c:v>Голуб Жерађанин</c:v>
                </c:pt>
              </c:strCache>
            </c:strRef>
          </c:cat>
          <c:val>
            <c:numRef>
              <c:f>'5. Рогавчина'!$G$2:$G$8</c:f>
              <c:numCache>
                <c:formatCode>General</c:formatCode>
                <c:ptCount val="7"/>
                <c:pt idx="0">
                  <c:v>44</c:v>
                </c:pt>
                <c:pt idx="1">
                  <c:v>42</c:v>
                </c:pt>
                <c:pt idx="2">
                  <c:v>43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5-4F9F-832B-0615AFCDE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2027040"/>
        <c:axId val="432027696"/>
      </c:barChart>
      <c:catAx>
        <c:axId val="4320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27696"/>
        <c:crosses val="autoZero"/>
        <c:auto val="1"/>
        <c:lblAlgn val="ctr"/>
        <c:lblOffset val="100"/>
        <c:noMultiLvlLbl val="0"/>
      </c:catAx>
      <c:valAx>
        <c:axId val="43202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2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'51. Доње Ратаје'!$F$2:$F$8</c:f>
              <c:strCache>
                <c:ptCount val="7"/>
                <c:pt idx="0">
                  <c:v>Милан Милосављевић</c:v>
                </c:pt>
                <c:pt idx="1">
                  <c:v>Драган Арсић</c:v>
                </c:pt>
                <c:pt idx="2">
                  <c:v>Андрија Радовановић</c:v>
                </c:pt>
                <c:pt idx="3">
                  <c:v>Душан Николић</c:v>
                </c:pt>
                <c:pt idx="4">
                  <c:v>Дејан Анђелковић</c:v>
                </c:pt>
                <c:pt idx="5">
                  <c:v>Зоран Милованкић</c:v>
                </c:pt>
                <c:pt idx="6">
                  <c:v>Љубомир Петровић</c:v>
                </c:pt>
              </c:strCache>
            </c:strRef>
          </c:cat>
          <c:val>
            <c:numRef>
              <c:f>'51. Доње Ратаје'!$G$2:$G$8</c:f>
              <c:numCache>
                <c:formatCode>General</c:formatCode>
                <c:ptCount val="7"/>
                <c:pt idx="0">
                  <c:v>198</c:v>
                </c:pt>
                <c:pt idx="1">
                  <c:v>201</c:v>
                </c:pt>
                <c:pt idx="2">
                  <c:v>200</c:v>
                </c:pt>
                <c:pt idx="3">
                  <c:v>193</c:v>
                </c:pt>
                <c:pt idx="4">
                  <c:v>197</c:v>
                </c:pt>
                <c:pt idx="5">
                  <c:v>190</c:v>
                </c:pt>
                <c:pt idx="6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2-4160-B936-F62680945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9473848"/>
        <c:axId val="409475488"/>
      </c:barChart>
      <c:catAx>
        <c:axId val="409473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75488"/>
        <c:crosses val="autoZero"/>
        <c:auto val="1"/>
        <c:lblAlgn val="ctr"/>
        <c:lblOffset val="100"/>
        <c:noMultiLvlLbl val="0"/>
      </c:catAx>
      <c:valAx>
        <c:axId val="40947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7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'52. АЦ-Младост'!$F$2:$F$12</c:f>
              <c:strCache>
                <c:ptCount val="11"/>
                <c:pt idx="0">
                  <c:v>Иван Гавриловић</c:v>
                </c:pt>
                <c:pt idx="1">
                  <c:v>Жарко Левић</c:v>
                </c:pt>
                <c:pt idx="2">
                  <c:v>Иван Живадиновић</c:v>
                </c:pt>
                <c:pt idx="3">
                  <c:v>Далибор Митровић</c:v>
                </c:pt>
                <c:pt idx="4">
                  <c:v>Милорад Чолић</c:v>
                </c:pt>
                <c:pt idx="5">
                  <c:v>Дејан Филиповић</c:v>
                </c:pt>
                <c:pt idx="6">
                  <c:v>Радош Бабић</c:v>
                </c:pt>
                <c:pt idx="7">
                  <c:v>Александар Луковић</c:v>
                </c:pt>
                <c:pt idx="8">
                  <c:v>Горан Лапчевић</c:v>
                </c:pt>
                <c:pt idx="9">
                  <c:v>Милован Минић</c:v>
                </c:pt>
                <c:pt idx="10">
                  <c:v>Дејан Лапчевић</c:v>
                </c:pt>
              </c:strCache>
            </c:strRef>
          </c:cat>
          <c:val>
            <c:numRef>
              <c:f>'52. АЦ-Младост'!$G$2:$G$12</c:f>
              <c:numCache>
                <c:formatCode>General</c:formatCode>
                <c:ptCount val="11"/>
                <c:pt idx="0">
                  <c:v>30</c:v>
                </c:pt>
                <c:pt idx="1">
                  <c:v>19</c:v>
                </c:pt>
                <c:pt idx="2">
                  <c:v>64</c:v>
                </c:pt>
                <c:pt idx="3">
                  <c:v>21</c:v>
                </c:pt>
                <c:pt idx="4">
                  <c:v>17</c:v>
                </c:pt>
                <c:pt idx="5">
                  <c:v>15</c:v>
                </c:pt>
                <c:pt idx="6">
                  <c:v>19</c:v>
                </c:pt>
                <c:pt idx="7">
                  <c:v>16</c:v>
                </c:pt>
                <c:pt idx="8">
                  <c:v>20</c:v>
                </c:pt>
                <c:pt idx="9">
                  <c:v>18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4-48AA-879C-D4B0FE4A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979632"/>
        <c:axId val="433977992"/>
      </c:barChart>
      <c:catAx>
        <c:axId val="43397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77992"/>
        <c:crosses val="autoZero"/>
        <c:auto val="1"/>
        <c:lblAlgn val="ctr"/>
        <c:lblOffset val="100"/>
        <c:noMultiLvlLbl val="0"/>
      </c:catAx>
      <c:valAx>
        <c:axId val="433977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7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'60. Доња Ржаница'!$F$2:$F$6</c:f>
              <c:strCache>
                <c:ptCount val="5"/>
                <c:pt idx="0">
                  <c:v>Драган Михајловић</c:v>
                </c:pt>
                <c:pt idx="1">
                  <c:v>Немања Милутиновић</c:v>
                </c:pt>
                <c:pt idx="2">
                  <c:v>Марко Ћалић</c:v>
                </c:pt>
                <c:pt idx="3">
                  <c:v>Мирослав Стојадиновић</c:v>
                </c:pt>
                <c:pt idx="4">
                  <c:v>Јелена Ћалић</c:v>
                </c:pt>
              </c:strCache>
            </c:strRef>
          </c:cat>
          <c:val>
            <c:numRef>
              <c:f>'60. Доња Ржаница'!$G$2:$G$6</c:f>
              <c:numCache>
                <c:formatCode>General</c:formatCode>
                <c:ptCount val="5"/>
                <c:pt idx="0">
                  <c:v>51</c:v>
                </c:pt>
                <c:pt idx="1">
                  <c:v>15</c:v>
                </c:pt>
                <c:pt idx="2">
                  <c:v>31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C-4B73-92B2-88C73C409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4551808"/>
        <c:axId val="409437440"/>
      </c:barChart>
      <c:catAx>
        <c:axId val="33455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37440"/>
        <c:crosses val="autoZero"/>
        <c:auto val="1"/>
        <c:lblAlgn val="ctr"/>
        <c:lblOffset val="100"/>
        <c:noMultiLvlLbl val="0"/>
      </c:catAx>
      <c:valAx>
        <c:axId val="40943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5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'61. Марковина'!$F$2:$F$6</c:f>
              <c:strCache>
                <c:ptCount val="5"/>
                <c:pt idx="0">
                  <c:v>Верољуб Симић</c:v>
                </c:pt>
                <c:pt idx="1">
                  <c:v>Славиша Ивљанин</c:v>
                </c:pt>
                <c:pt idx="2">
                  <c:v>Душан Милићевић</c:v>
                </c:pt>
                <c:pt idx="3">
                  <c:v>Горан Ивљанин</c:v>
                </c:pt>
                <c:pt idx="4">
                  <c:v>Раде Симић</c:v>
                </c:pt>
              </c:strCache>
            </c:strRef>
          </c:cat>
          <c:val>
            <c:numRef>
              <c:f>'61. Марковина'!$G$2:$G$6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37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6-41A8-A0DA-745B63DE4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2120424"/>
        <c:axId val="402118128"/>
      </c:barChart>
      <c:catAx>
        <c:axId val="402120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18128"/>
        <c:crosses val="autoZero"/>
        <c:auto val="1"/>
        <c:lblAlgn val="ctr"/>
        <c:lblOffset val="100"/>
        <c:noMultiLvlLbl val="0"/>
      </c:catAx>
      <c:valAx>
        <c:axId val="40211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2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'6. Бзенице'!$F$2:$F$6</c:f>
              <c:strCache>
                <c:ptCount val="5"/>
                <c:pt idx="0">
                  <c:v>Недељко Комненовић</c:v>
                </c:pt>
                <c:pt idx="1">
                  <c:v>Марко Ђаковић</c:v>
                </c:pt>
                <c:pt idx="2">
                  <c:v>Милорад Луковић</c:v>
                </c:pt>
                <c:pt idx="3">
                  <c:v>Александар Цветковић</c:v>
                </c:pt>
                <c:pt idx="4">
                  <c:v>Владимир Богдановић</c:v>
                </c:pt>
              </c:strCache>
            </c:strRef>
          </c:cat>
          <c:val>
            <c:numRef>
              <c:f>'6. Бзенице'!$G$2:$G$6</c:f>
              <c:numCache>
                <c:formatCode>General</c:formatCode>
                <c:ptCount val="5"/>
                <c:pt idx="0">
                  <c:v>32</c:v>
                </c:pt>
                <c:pt idx="1">
                  <c:v>9</c:v>
                </c:pt>
                <c:pt idx="2">
                  <c:v>10</c:v>
                </c:pt>
                <c:pt idx="3">
                  <c:v>3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B-4D7B-BC34-B4071B0A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052208"/>
        <c:axId val="453060080"/>
      </c:barChart>
      <c:catAx>
        <c:axId val="45305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60080"/>
        <c:crosses val="autoZero"/>
        <c:auto val="1"/>
        <c:lblAlgn val="ctr"/>
        <c:lblOffset val="100"/>
        <c:noMultiLvlLbl val="0"/>
      </c:catAx>
      <c:valAx>
        <c:axId val="45306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5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 Плеш'!$F$2:$F$11</c:f>
              <c:strCache>
                <c:ptCount val="10"/>
                <c:pt idx="0">
                  <c:v>Милан Стајковац</c:v>
                </c:pt>
                <c:pt idx="1">
                  <c:v>Драган Цветковић</c:v>
                </c:pt>
                <c:pt idx="2">
                  <c:v>Слободан Симић</c:v>
                </c:pt>
                <c:pt idx="3">
                  <c:v>Дејан Рајчић</c:v>
                </c:pt>
                <c:pt idx="4">
                  <c:v>Александар Стајковац</c:v>
                </c:pt>
                <c:pt idx="5">
                  <c:v>Раде Петровић</c:v>
                </c:pt>
                <c:pt idx="6">
                  <c:v>Милен Тоскић</c:v>
                </c:pt>
                <c:pt idx="7">
                  <c:v>Саша Џопалић</c:v>
                </c:pt>
                <c:pt idx="8">
                  <c:v>Зоран Филиповић</c:v>
                </c:pt>
                <c:pt idx="9">
                  <c:v>Горан Џопалић</c:v>
                </c:pt>
              </c:strCache>
            </c:strRef>
          </c:cat>
          <c:val>
            <c:numRef>
              <c:f>'7. Плеш'!$G$2:$G$11</c:f>
              <c:numCache>
                <c:formatCode>General</c:formatCode>
                <c:ptCount val="10"/>
                <c:pt idx="0">
                  <c:v>16</c:v>
                </c:pt>
                <c:pt idx="1">
                  <c:v>39</c:v>
                </c:pt>
                <c:pt idx="2">
                  <c:v>32</c:v>
                </c:pt>
                <c:pt idx="3">
                  <c:v>52</c:v>
                </c:pt>
                <c:pt idx="4">
                  <c:v>52</c:v>
                </c:pt>
                <c:pt idx="5">
                  <c:v>38</c:v>
                </c:pt>
                <c:pt idx="6">
                  <c:v>39</c:v>
                </c:pt>
                <c:pt idx="7">
                  <c:v>33</c:v>
                </c:pt>
                <c:pt idx="8">
                  <c:v>35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3-4412-AA44-69E6BCADC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126664"/>
        <c:axId val="453125680"/>
      </c:barChart>
      <c:catAx>
        <c:axId val="453126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25680"/>
        <c:crosses val="autoZero"/>
        <c:auto val="1"/>
        <c:lblAlgn val="ctr"/>
        <c:lblOffset val="100"/>
        <c:noMultiLvlLbl val="0"/>
      </c:catAx>
      <c:valAx>
        <c:axId val="45312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2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'8. Стрменица'!$F$2:$F$6</c:f>
              <c:strCache>
                <c:ptCount val="5"/>
                <c:pt idx="0">
                  <c:v>Раде Ђуровић</c:v>
                </c:pt>
                <c:pt idx="1">
                  <c:v>Иван Милићевић</c:v>
                </c:pt>
                <c:pt idx="2">
                  <c:v>Влада Ристић</c:v>
                </c:pt>
                <c:pt idx="3">
                  <c:v>Славољуб Бошковић</c:v>
                </c:pt>
                <c:pt idx="4">
                  <c:v>Раденко Бошковић</c:v>
                </c:pt>
              </c:strCache>
            </c:strRef>
          </c:cat>
          <c:val>
            <c:numRef>
              <c:f>'8. Стрменица'!$G$2:$G$6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5-49B5-B813-F28E4FB9C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963560"/>
        <c:axId val="433967824"/>
      </c:barChart>
      <c:catAx>
        <c:axId val="433963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67824"/>
        <c:crosses val="autoZero"/>
        <c:auto val="1"/>
        <c:lblAlgn val="ctr"/>
        <c:lblOffset val="100"/>
        <c:noMultiLvlLbl val="0"/>
      </c:catAx>
      <c:valAx>
        <c:axId val="43396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6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'9. Грчак'!$F$2:$F$8</c:f>
              <c:strCache>
                <c:ptCount val="7"/>
                <c:pt idx="0">
                  <c:v>Иван Николић</c:v>
                </c:pt>
                <c:pt idx="1">
                  <c:v>Дејан Ђолић</c:v>
                </c:pt>
                <c:pt idx="2">
                  <c:v>Михајло Мијајловић</c:v>
                </c:pt>
                <c:pt idx="3">
                  <c:v>Зоран Ђолић</c:v>
                </c:pt>
                <c:pt idx="4">
                  <c:v>Горан Петровић</c:v>
                </c:pt>
                <c:pt idx="5">
                  <c:v>Дејан Николић</c:v>
                </c:pt>
                <c:pt idx="6">
                  <c:v>Алекса Величковић</c:v>
                </c:pt>
              </c:strCache>
            </c:strRef>
          </c:cat>
          <c:val>
            <c:numRef>
              <c:f>'9. Грчак'!$G$2:$G$8</c:f>
              <c:numCache>
                <c:formatCode>General</c:formatCode>
                <c:ptCount val="7"/>
                <c:pt idx="0">
                  <c:v>15</c:v>
                </c:pt>
                <c:pt idx="1">
                  <c:v>17</c:v>
                </c:pt>
                <c:pt idx="2">
                  <c:v>18</c:v>
                </c:pt>
                <c:pt idx="3">
                  <c:v>10</c:v>
                </c:pt>
                <c:pt idx="4">
                  <c:v>15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2-4595-8405-D19F2A52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160120"/>
        <c:axId val="453160448"/>
      </c:barChart>
      <c:catAx>
        <c:axId val="453160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60448"/>
        <c:crosses val="autoZero"/>
        <c:auto val="1"/>
        <c:lblAlgn val="ctr"/>
        <c:lblOffset val="100"/>
        <c:noMultiLvlLbl val="0"/>
      </c:catAx>
      <c:valAx>
        <c:axId val="45316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6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190500</xdr:rowOff>
    </xdr:from>
    <xdr:to>
      <xdr:col>18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0</xdr:rowOff>
    </xdr:from>
    <xdr:to>
      <xdr:col>19</xdr:col>
      <xdr:colOff>314325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1</xdr:row>
      <xdr:rowOff>28575</xdr:rowOff>
    </xdr:from>
    <xdr:to>
      <xdr:col>19</xdr:col>
      <xdr:colOff>285750</xdr:colOff>
      <xdr:row>15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180975</xdr:rowOff>
    </xdr:from>
    <xdr:to>
      <xdr:col>19</xdr:col>
      <xdr:colOff>314325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</xdr:row>
      <xdr:rowOff>19050</xdr:rowOff>
    </xdr:from>
    <xdr:to>
      <xdr:col>19</xdr:col>
      <xdr:colOff>295275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19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19050</xdr:rowOff>
    </xdr:from>
    <xdr:to>
      <xdr:col>19</xdr:col>
      <xdr:colOff>295275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171450</xdr:rowOff>
    </xdr:from>
    <xdr:to>
      <xdr:col>19</xdr:col>
      <xdr:colOff>314325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19050</xdr:rowOff>
    </xdr:from>
    <xdr:to>
      <xdr:col>19</xdr:col>
      <xdr:colOff>314325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19050</xdr:rowOff>
    </xdr:from>
    <xdr:to>
      <xdr:col>19</xdr:col>
      <xdr:colOff>295275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</xdr:row>
      <xdr:rowOff>180975</xdr:rowOff>
    </xdr:from>
    <xdr:to>
      <xdr:col>19</xdr:col>
      <xdr:colOff>295275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1</xdr:row>
      <xdr:rowOff>0</xdr:rowOff>
    </xdr:from>
    <xdr:to>
      <xdr:col>20</xdr:col>
      <xdr:colOff>285750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0</xdr:rowOff>
    </xdr:from>
    <xdr:to>
      <xdr:col>19</xdr:col>
      <xdr:colOff>295275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180975</xdr:rowOff>
    </xdr:from>
    <xdr:to>
      <xdr:col>19</xdr:col>
      <xdr:colOff>304800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19</xdr:col>
      <xdr:colOff>304800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</xdr:row>
      <xdr:rowOff>19050</xdr:rowOff>
    </xdr:from>
    <xdr:to>
      <xdr:col>19</xdr:col>
      <xdr:colOff>295275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2</xdr:row>
      <xdr:rowOff>0</xdr:rowOff>
    </xdr:from>
    <xdr:to>
      <xdr:col>19</xdr:col>
      <xdr:colOff>276225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</xdr:row>
      <xdr:rowOff>171450</xdr:rowOff>
    </xdr:from>
    <xdr:to>
      <xdr:col>19</xdr:col>
      <xdr:colOff>295275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0</xdr:rowOff>
    </xdr:from>
    <xdr:to>
      <xdr:col>19</xdr:col>
      <xdr:colOff>295275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19050</xdr:rowOff>
    </xdr:from>
    <xdr:to>
      <xdr:col>19</xdr:col>
      <xdr:colOff>304800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</xdr:row>
      <xdr:rowOff>152400</xdr:rowOff>
    </xdr:from>
    <xdr:to>
      <xdr:col>19</xdr:col>
      <xdr:colOff>323850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2</xdr:row>
      <xdr:rowOff>9525</xdr:rowOff>
    </xdr:from>
    <xdr:to>
      <xdr:col>19</xdr:col>
      <xdr:colOff>266700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9525</xdr:rowOff>
    </xdr:from>
    <xdr:to>
      <xdr:col>19</xdr:col>
      <xdr:colOff>323850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0</xdr:rowOff>
    </xdr:from>
    <xdr:to>
      <xdr:col>19</xdr:col>
      <xdr:colOff>285750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9525</xdr:rowOff>
    </xdr:from>
    <xdr:to>
      <xdr:col>19</xdr:col>
      <xdr:colOff>295275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19050</xdr:rowOff>
    </xdr:from>
    <xdr:to>
      <xdr:col>19</xdr:col>
      <xdr:colOff>304800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0</xdr:rowOff>
    </xdr:from>
    <xdr:to>
      <xdr:col>19</xdr:col>
      <xdr:colOff>295275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180975</xdr:rowOff>
    </xdr:from>
    <xdr:to>
      <xdr:col>19</xdr:col>
      <xdr:colOff>304800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</xdr:row>
      <xdr:rowOff>180975</xdr:rowOff>
    </xdr:from>
    <xdr:to>
      <xdr:col>19</xdr:col>
      <xdr:colOff>295275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0</xdr:rowOff>
    </xdr:from>
    <xdr:to>
      <xdr:col>19</xdr:col>
      <xdr:colOff>314325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161925</xdr:rowOff>
    </xdr:from>
    <xdr:to>
      <xdr:col>19</xdr:col>
      <xdr:colOff>304800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1</xdr:row>
      <xdr:rowOff>180975</xdr:rowOff>
    </xdr:from>
    <xdr:to>
      <xdr:col>19</xdr:col>
      <xdr:colOff>285750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0</xdr:rowOff>
    </xdr:from>
    <xdr:to>
      <xdr:col>19</xdr:col>
      <xdr:colOff>295275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0</xdr:rowOff>
    </xdr:from>
    <xdr:to>
      <xdr:col>19</xdr:col>
      <xdr:colOff>314325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0</xdr:row>
      <xdr:rowOff>180975</xdr:rowOff>
    </xdr:from>
    <xdr:to>
      <xdr:col>19</xdr:col>
      <xdr:colOff>295275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152400</xdr:rowOff>
    </xdr:from>
    <xdr:to>
      <xdr:col>19</xdr:col>
      <xdr:colOff>304800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9525</xdr:rowOff>
    </xdr:from>
    <xdr:to>
      <xdr:col>19</xdr:col>
      <xdr:colOff>295275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0</xdr:rowOff>
    </xdr:from>
    <xdr:to>
      <xdr:col>19</xdr:col>
      <xdr:colOff>295275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9525</xdr:rowOff>
    </xdr:from>
    <xdr:to>
      <xdr:col>19</xdr:col>
      <xdr:colOff>304800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19</xdr:col>
      <xdr:colOff>304800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</xdr:row>
      <xdr:rowOff>28575</xdr:rowOff>
    </xdr:from>
    <xdr:to>
      <xdr:col>19</xdr:col>
      <xdr:colOff>295275</xdr:colOff>
      <xdr:row>15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19050</xdr:rowOff>
    </xdr:from>
    <xdr:to>
      <xdr:col>19</xdr:col>
      <xdr:colOff>304800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1</xdr:row>
      <xdr:rowOff>180975</xdr:rowOff>
    </xdr:from>
    <xdr:to>
      <xdr:col>19</xdr:col>
      <xdr:colOff>285750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0</xdr:row>
      <xdr:rowOff>180975</xdr:rowOff>
    </xdr:from>
    <xdr:to>
      <xdr:col>19</xdr:col>
      <xdr:colOff>285750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180975</xdr:rowOff>
    </xdr:from>
    <xdr:to>
      <xdr:col>19</xdr:col>
      <xdr:colOff>314325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0</xdr:rowOff>
    </xdr:from>
    <xdr:to>
      <xdr:col>19</xdr:col>
      <xdr:colOff>295275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0</xdr:row>
      <xdr:rowOff>171450</xdr:rowOff>
    </xdr:from>
    <xdr:to>
      <xdr:col>19</xdr:col>
      <xdr:colOff>285750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9525</xdr:rowOff>
    </xdr:from>
    <xdr:to>
      <xdr:col>19</xdr:col>
      <xdr:colOff>295275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180975</xdr:rowOff>
    </xdr:from>
    <xdr:to>
      <xdr:col>19</xdr:col>
      <xdr:colOff>304800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0</xdr:rowOff>
    </xdr:from>
    <xdr:to>
      <xdr:col>19</xdr:col>
      <xdr:colOff>333375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19</xdr:col>
      <xdr:colOff>304800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171450</xdr:rowOff>
    </xdr:from>
    <xdr:to>
      <xdr:col>19</xdr:col>
      <xdr:colOff>314325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19050</xdr:rowOff>
    </xdr:from>
    <xdr:to>
      <xdr:col>19</xdr:col>
      <xdr:colOff>314325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1"/>
  <sheetViews>
    <sheetView workbookViewId="0">
      <selection activeCell="E11" sqref="E11"/>
    </sheetView>
  </sheetViews>
  <sheetFormatPr defaultRowHeight="15" x14ac:dyDescent="0.25"/>
  <cols>
    <col min="3" max="3" width="14.140625" customWidth="1"/>
    <col min="4" max="4" width="7.28515625" customWidth="1"/>
    <col min="5" max="5" width="24.7109375" customWidth="1"/>
    <col min="6" max="6" width="16.7109375" customWidth="1"/>
    <col min="9" max="9" width="19.7109375" customWidth="1"/>
    <col min="10" max="10" width="9.5703125" customWidth="1"/>
  </cols>
  <sheetData>
    <row r="1" spans="4:10" ht="16.5" thickBot="1" x14ac:dyDescent="0.3">
      <c r="D1" s="15" t="s">
        <v>7</v>
      </c>
      <c r="E1" s="15" t="s">
        <v>13</v>
      </c>
      <c r="F1" s="49"/>
      <c r="G1" s="1"/>
    </row>
    <row r="2" spans="4:10" ht="16.5" thickBot="1" x14ac:dyDescent="0.3">
      <c r="D2" s="48">
        <v>1</v>
      </c>
      <c r="E2" s="34" t="s">
        <v>0</v>
      </c>
      <c r="F2" s="34">
        <v>119</v>
      </c>
      <c r="G2" s="4"/>
    </row>
    <row r="3" spans="4:10" ht="16.5" thickBot="1" x14ac:dyDescent="0.3">
      <c r="D3" s="42">
        <v>2</v>
      </c>
      <c r="E3" s="20" t="s">
        <v>1</v>
      </c>
      <c r="F3" s="20">
        <v>119</v>
      </c>
      <c r="G3" s="2"/>
      <c r="I3" t="s">
        <v>349</v>
      </c>
      <c r="J3">
        <v>7</v>
      </c>
    </row>
    <row r="4" spans="4:10" ht="16.5" thickBot="1" x14ac:dyDescent="0.3">
      <c r="D4" s="42">
        <v>3</v>
      </c>
      <c r="E4" s="20" t="s">
        <v>2</v>
      </c>
      <c r="F4" s="20">
        <v>119</v>
      </c>
      <c r="G4" s="2"/>
    </row>
    <row r="5" spans="4:10" ht="16.5" thickBot="1" x14ac:dyDescent="0.3">
      <c r="D5" s="42">
        <v>4</v>
      </c>
      <c r="E5" s="20" t="s">
        <v>3</v>
      </c>
      <c r="F5" s="20">
        <v>119</v>
      </c>
      <c r="G5" s="2"/>
    </row>
    <row r="6" spans="4:10" ht="16.5" thickBot="1" x14ac:dyDescent="0.3">
      <c r="D6" s="42">
        <v>5</v>
      </c>
      <c r="E6" s="20" t="s">
        <v>4</v>
      </c>
      <c r="F6" s="20">
        <v>119</v>
      </c>
      <c r="G6" s="2"/>
    </row>
    <row r="7" spans="4:10" ht="16.5" thickBot="1" x14ac:dyDescent="0.3">
      <c r="D7" s="42">
        <v>6</v>
      </c>
      <c r="E7" s="20" t="s">
        <v>5</v>
      </c>
      <c r="F7" s="20">
        <v>119</v>
      </c>
      <c r="G7" s="2"/>
    </row>
    <row r="8" spans="4:10" ht="16.5" thickBot="1" x14ac:dyDescent="0.3">
      <c r="D8" s="42">
        <v>7</v>
      </c>
      <c r="E8" s="20" t="s">
        <v>6</v>
      </c>
      <c r="F8" s="20">
        <v>119</v>
      </c>
      <c r="G8" s="2"/>
    </row>
    <row r="9" spans="4:10" x14ac:dyDescent="0.25">
      <c r="F9" s="5"/>
    </row>
    <row r="10" spans="4:10" ht="15.75" thickBot="1" x14ac:dyDescent="0.3"/>
    <row r="11" spans="4:10" ht="15.75" thickBot="1" x14ac:dyDescent="0.3">
      <c r="E11" s="7" t="s">
        <v>427</v>
      </c>
      <c r="F11" s="14">
        <v>190</v>
      </c>
    </row>
    <row r="12" spans="4:10" ht="15.75" thickBot="1" x14ac:dyDescent="0.3"/>
    <row r="13" spans="4:10" ht="15.75" thickBot="1" x14ac:dyDescent="0.3">
      <c r="E13" t="s">
        <v>9</v>
      </c>
      <c r="F13" s="6">
        <v>119</v>
      </c>
      <c r="I13" t="s">
        <v>14</v>
      </c>
      <c r="J13" s="28">
        <f>F13/F11</f>
        <v>0.62631578947368416</v>
      </c>
    </row>
    <row r="14" spans="4:10" ht="15.75" thickBot="1" x14ac:dyDescent="0.3"/>
    <row r="15" spans="4:10" ht="15.75" thickBot="1" x14ac:dyDescent="0.3">
      <c r="E15" t="s">
        <v>10</v>
      </c>
      <c r="F15" s="6">
        <v>119</v>
      </c>
    </row>
    <row r="16" spans="4:10" ht="15.75" thickBot="1" x14ac:dyDescent="0.3"/>
    <row r="17" spans="5:8" ht="15.75" thickBot="1" x14ac:dyDescent="0.3">
      <c r="E17" s="7" t="s">
        <v>8</v>
      </c>
      <c r="F17" s="6">
        <v>0</v>
      </c>
    </row>
    <row r="18" spans="5:8" ht="15.75" thickBot="1" x14ac:dyDescent="0.3"/>
    <row r="19" spans="5:8" ht="15.75" thickBot="1" x14ac:dyDescent="0.3">
      <c r="E19" t="s">
        <v>11</v>
      </c>
      <c r="F19" s="6">
        <v>71</v>
      </c>
    </row>
    <row r="20" spans="5:8" ht="15.75" thickBot="1" x14ac:dyDescent="0.3"/>
    <row r="21" spans="5:8" ht="15.75" thickBot="1" x14ac:dyDescent="0.3">
      <c r="E21" s="8" t="s">
        <v>12</v>
      </c>
      <c r="F21" s="39">
        <f>F15+F17+F19</f>
        <v>190</v>
      </c>
    </row>
    <row r="22" spans="5:8" x14ac:dyDescent="0.25">
      <c r="E22" s="5"/>
      <c r="F22" s="5"/>
      <c r="G22" s="5"/>
      <c r="H22" s="5"/>
    </row>
    <row r="23" spans="5:8" x14ac:dyDescent="0.25">
      <c r="E23" s="5"/>
      <c r="F23" s="5"/>
      <c r="G23" s="5"/>
      <c r="H23" s="5"/>
    </row>
    <row r="24" spans="5:8" ht="42.75" customHeight="1" x14ac:dyDescent="0.25">
      <c r="E24" s="13"/>
      <c r="F24" s="5"/>
      <c r="G24" s="5"/>
      <c r="H24" s="5"/>
    </row>
    <row r="25" spans="5:8" x14ac:dyDescent="0.25">
      <c r="E25" s="5"/>
      <c r="F25" s="5"/>
      <c r="G25" s="5"/>
      <c r="H25" s="5"/>
    </row>
    <row r="27" spans="5:8" x14ac:dyDescent="0.25">
      <c r="E27" s="5"/>
      <c r="F27" s="5"/>
      <c r="G27" s="5"/>
    </row>
    <row r="28" spans="5:8" x14ac:dyDescent="0.25">
      <c r="E28" s="5"/>
      <c r="F28" s="5"/>
      <c r="G28" s="5"/>
    </row>
    <row r="29" spans="5:8" x14ac:dyDescent="0.25">
      <c r="E29" s="5"/>
      <c r="F29" s="5"/>
      <c r="G29" s="5"/>
    </row>
    <row r="30" spans="5:8" x14ac:dyDescent="0.25">
      <c r="E30" s="5"/>
      <c r="F30" s="5"/>
      <c r="G30" s="5"/>
    </row>
    <row r="31" spans="5:8" x14ac:dyDescent="0.25">
      <c r="E31" s="5"/>
      <c r="F31" s="5"/>
      <c r="G31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3"/>
  <sheetViews>
    <sheetView workbookViewId="0">
      <selection activeCell="F12" sqref="F12"/>
    </sheetView>
  </sheetViews>
  <sheetFormatPr defaultRowHeight="15" x14ac:dyDescent="0.25"/>
  <cols>
    <col min="6" max="6" width="27.7109375" customWidth="1"/>
    <col min="7" max="7" width="18.8554687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58</v>
      </c>
      <c r="G2" s="34">
        <v>42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59</v>
      </c>
      <c r="G3" s="20">
        <v>36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60</v>
      </c>
      <c r="G4" s="20">
        <v>36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61</v>
      </c>
      <c r="G5" s="20">
        <v>42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62</v>
      </c>
      <c r="G6" s="20">
        <v>26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63</v>
      </c>
      <c r="G7" s="20">
        <v>30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64</v>
      </c>
      <c r="G8" s="20">
        <v>39</v>
      </c>
      <c r="H8" s="2"/>
      <c r="I8" s="7"/>
      <c r="J8" s="7"/>
      <c r="K8" s="7"/>
    </row>
    <row r="9" spans="5:11" ht="15" customHeight="1" x14ac:dyDescent="0.25">
      <c r="E9" s="46">
        <v>8</v>
      </c>
      <c r="F9" s="35" t="s">
        <v>65</v>
      </c>
      <c r="G9" s="47">
        <v>67</v>
      </c>
      <c r="H9" s="7"/>
      <c r="I9" s="7"/>
      <c r="J9" s="7"/>
      <c r="K9" s="7"/>
    </row>
    <row r="10" spans="5:11" ht="15" customHeight="1" x14ac:dyDescent="0.25">
      <c r="E10" s="46">
        <v>9</v>
      </c>
      <c r="F10" s="35" t="s">
        <v>66</v>
      </c>
      <c r="G10" s="47">
        <v>44</v>
      </c>
      <c r="H10" s="7"/>
      <c r="I10" s="7"/>
      <c r="J10" s="7"/>
      <c r="K10" s="7"/>
    </row>
    <row r="11" spans="5:11" ht="15" customHeight="1" thickBot="1" x14ac:dyDescent="0.3">
      <c r="E11" s="7"/>
      <c r="F11" s="7"/>
      <c r="G11" s="7"/>
      <c r="H11" s="7"/>
      <c r="I11" s="7"/>
      <c r="J11" s="7"/>
      <c r="K11" s="7"/>
    </row>
    <row r="12" spans="5:11" ht="15" customHeight="1" thickBot="1" x14ac:dyDescent="0.3">
      <c r="E12" s="7"/>
      <c r="F12" s="7" t="s">
        <v>427</v>
      </c>
      <c r="G12" s="29">
        <v>177</v>
      </c>
      <c r="H12" s="7"/>
      <c r="I12" s="7"/>
      <c r="J12" s="7"/>
      <c r="K12" s="7"/>
    </row>
    <row r="13" spans="5:11" ht="15" customHeight="1" thickBot="1" x14ac:dyDescent="0.3">
      <c r="E13" s="7"/>
      <c r="F13" s="7"/>
      <c r="G13" s="7"/>
      <c r="H13" s="7"/>
      <c r="I13" s="7"/>
      <c r="J13" s="7"/>
      <c r="K13" s="7"/>
    </row>
    <row r="14" spans="5:11" ht="15" customHeight="1" thickBot="1" x14ac:dyDescent="0.3">
      <c r="E14" s="7"/>
      <c r="F14" s="7" t="s">
        <v>9</v>
      </c>
      <c r="G14" s="22">
        <v>111</v>
      </c>
      <c r="H14" s="7"/>
      <c r="I14" s="7"/>
      <c r="J14" s="40" t="s">
        <v>14</v>
      </c>
      <c r="K14" s="30">
        <f>G14/G12</f>
        <v>0.6271186440677966</v>
      </c>
    </row>
    <row r="15" spans="5:11" ht="15" customHeight="1" thickBot="1" x14ac:dyDescent="0.3">
      <c r="E15" s="7"/>
      <c r="F15" s="7"/>
      <c r="G15" s="7"/>
      <c r="H15" s="7"/>
      <c r="I15" s="7"/>
      <c r="J15" s="7"/>
      <c r="K15" s="7"/>
    </row>
    <row r="16" spans="5:11" ht="15" customHeight="1" thickBot="1" x14ac:dyDescent="0.3">
      <c r="E16" s="7"/>
      <c r="F16" s="7" t="s">
        <v>10</v>
      </c>
      <c r="G16" s="22">
        <v>108</v>
      </c>
      <c r="H16" s="7"/>
      <c r="I16" s="7"/>
      <c r="J16" s="7"/>
      <c r="K16" s="7"/>
    </row>
    <row r="17" spans="5:11" ht="15" customHeight="1" thickBot="1" x14ac:dyDescent="0.3">
      <c r="E17" s="7"/>
      <c r="F17" s="7"/>
      <c r="G17" s="7"/>
      <c r="H17" s="7"/>
      <c r="I17" s="7"/>
      <c r="J17" s="7"/>
      <c r="K17" s="7"/>
    </row>
    <row r="18" spans="5:11" ht="15" customHeight="1" thickBot="1" x14ac:dyDescent="0.3">
      <c r="E18" s="7"/>
      <c r="F18" s="7" t="s">
        <v>8</v>
      </c>
      <c r="G18" s="22">
        <v>3</v>
      </c>
      <c r="H18" s="7"/>
      <c r="I18" s="7"/>
      <c r="J18" s="7"/>
      <c r="K18" s="7"/>
    </row>
    <row r="19" spans="5:11" ht="15" customHeight="1" thickBot="1" x14ac:dyDescent="0.3">
      <c r="E19" s="7"/>
      <c r="F19" s="7"/>
      <c r="G19" s="7"/>
      <c r="H19" s="7"/>
      <c r="I19" s="7"/>
      <c r="J19" s="7"/>
      <c r="K19" s="7"/>
    </row>
    <row r="20" spans="5:11" ht="15" customHeight="1" thickBot="1" x14ac:dyDescent="0.3">
      <c r="E20" s="7"/>
      <c r="F20" s="7" t="s">
        <v>11</v>
      </c>
      <c r="G20" s="22">
        <v>66</v>
      </c>
      <c r="H20" s="7"/>
      <c r="I20" s="7"/>
      <c r="J20" s="7"/>
      <c r="K20" s="7"/>
    </row>
    <row r="21" spans="5:11" ht="15" customHeight="1" thickBot="1" x14ac:dyDescent="0.3">
      <c r="E21" s="7"/>
      <c r="F21" s="7"/>
      <c r="G21" s="7"/>
      <c r="H21" s="7"/>
      <c r="I21" s="7"/>
      <c r="J21" s="7"/>
      <c r="K21" s="7"/>
    </row>
    <row r="22" spans="5:11" ht="15" customHeight="1" thickBot="1" x14ac:dyDescent="0.3">
      <c r="E22" s="7"/>
      <c r="F22" s="24" t="s">
        <v>12</v>
      </c>
      <c r="G22" s="37">
        <f>G16+G18+G20</f>
        <v>177</v>
      </c>
      <c r="H22" s="7"/>
      <c r="I22" s="7"/>
      <c r="J22" s="7"/>
      <c r="K22" s="7"/>
    </row>
    <row r="23" spans="5:11" ht="15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285156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67</v>
      </c>
      <c r="G2" s="56">
        <v>34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68</v>
      </c>
      <c r="G3" s="41">
        <v>34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69</v>
      </c>
      <c r="G4" s="41">
        <v>34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70</v>
      </c>
      <c r="G5" s="41">
        <v>34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71</v>
      </c>
      <c r="G6" s="20">
        <v>34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91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35</v>
      </c>
      <c r="H13" s="7"/>
      <c r="I13" s="7"/>
      <c r="J13" s="7" t="s">
        <v>14</v>
      </c>
      <c r="K13" s="30">
        <f>G13/G11</f>
        <v>0.38461538461538464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34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1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56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91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140625" customWidth="1"/>
    <col min="7" max="7" width="18.140625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72</v>
      </c>
      <c r="G2" s="34">
        <v>52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73</v>
      </c>
      <c r="G3" s="20">
        <v>37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74</v>
      </c>
      <c r="G4" s="20">
        <v>98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75</v>
      </c>
      <c r="G5" s="20">
        <v>79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76</v>
      </c>
      <c r="G6" s="20">
        <v>135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77</v>
      </c>
      <c r="G7" s="20">
        <v>89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78</v>
      </c>
      <c r="G8" s="20">
        <v>134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339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159</v>
      </c>
      <c r="H13" s="7"/>
      <c r="I13" s="7"/>
      <c r="J13" s="7" t="s">
        <v>14</v>
      </c>
      <c r="K13" s="30">
        <f>G13/G11</f>
        <v>0.46902654867256638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159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180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339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79</v>
      </c>
      <c r="G2" s="34">
        <v>29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80</v>
      </c>
      <c r="G3" s="20">
        <v>14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81</v>
      </c>
      <c r="G4" s="20">
        <v>28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82</v>
      </c>
      <c r="G5" s="20">
        <v>22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83</v>
      </c>
      <c r="G6" s="20">
        <v>15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84</v>
      </c>
      <c r="G7" s="20">
        <v>21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85</v>
      </c>
      <c r="G8" s="20">
        <v>27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157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59</v>
      </c>
      <c r="H13" s="7"/>
      <c r="I13" s="7"/>
      <c r="J13" s="7" t="s">
        <v>14</v>
      </c>
      <c r="K13" s="30">
        <f>G13/G11</f>
        <v>0.37579617834394907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59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98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157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140625" customWidth="1"/>
    <col min="7" max="7" width="18.425781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86</v>
      </c>
      <c r="G2" s="34">
        <v>29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87</v>
      </c>
      <c r="G3" s="20">
        <v>28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88</v>
      </c>
      <c r="G4" s="20">
        <v>22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89</v>
      </c>
      <c r="G5" s="20">
        <v>25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90</v>
      </c>
      <c r="G6" s="20">
        <v>35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91</v>
      </c>
      <c r="G7" s="20">
        <v>26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92</v>
      </c>
      <c r="G8" s="20">
        <v>35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93</v>
      </c>
      <c r="G9" s="31">
        <v>25</v>
      </c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383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50</v>
      </c>
      <c r="H13" s="7"/>
      <c r="I13" s="7"/>
      <c r="J13" s="7" t="s">
        <v>14</v>
      </c>
      <c r="K13" s="30">
        <f>G13/G11</f>
        <v>0.13054830287206268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50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333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383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5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285156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94</v>
      </c>
      <c r="G2" s="34">
        <v>120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95</v>
      </c>
      <c r="G3" s="20">
        <v>119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96</v>
      </c>
      <c r="G4" s="20">
        <v>118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97</v>
      </c>
      <c r="G5" s="20">
        <v>120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98</v>
      </c>
      <c r="G6" s="20">
        <v>120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260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125</v>
      </c>
      <c r="H13" s="7"/>
      <c r="I13" s="7"/>
      <c r="J13" s="7" t="s">
        <v>14</v>
      </c>
      <c r="K13" s="23">
        <f>G13/G11</f>
        <v>0.48076923076923078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125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134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259</v>
      </c>
      <c r="H21" s="7"/>
      <c r="I21" s="7"/>
      <c r="J21" s="7"/>
      <c r="K21" s="7"/>
    </row>
    <row r="22" spans="5:11" ht="15" customHeight="1" x14ac:dyDescent="0.25"/>
    <row r="25" spans="5:11" x14ac:dyDescent="0.25">
      <c r="F25" t="s">
        <v>354</v>
      </c>
      <c r="G25" t="s">
        <v>356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28515625" customWidth="1"/>
    <col min="7" max="7" width="18.1406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99</v>
      </c>
      <c r="G2" s="34">
        <v>55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100</v>
      </c>
      <c r="G3" s="20">
        <v>44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101</v>
      </c>
      <c r="G4" s="20">
        <v>60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102</v>
      </c>
      <c r="G5" s="20">
        <v>57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103</v>
      </c>
      <c r="G6" s="20">
        <v>8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104</v>
      </c>
      <c r="G7" s="20">
        <v>47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105</v>
      </c>
      <c r="G8" s="20">
        <v>26</v>
      </c>
      <c r="H8" s="2"/>
      <c r="I8" s="7"/>
      <c r="J8" s="7"/>
      <c r="K8" s="7"/>
    </row>
    <row r="9" spans="5:11" ht="15" customHeight="1" x14ac:dyDescent="0.25">
      <c r="E9" s="46">
        <v>8</v>
      </c>
      <c r="F9" s="35" t="s">
        <v>106</v>
      </c>
      <c r="G9" s="47">
        <v>35</v>
      </c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156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95</v>
      </c>
      <c r="H13" s="7"/>
      <c r="I13" s="7"/>
      <c r="J13" s="7" t="s">
        <v>14</v>
      </c>
      <c r="K13" s="30">
        <f>G13/G11</f>
        <v>0.60897435897435892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95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61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156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5703125" customWidth="1"/>
    <col min="7" max="7" width="18.140625" customWidth="1"/>
    <col min="10" max="10" width="18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107</v>
      </c>
      <c r="G2" s="56">
        <v>56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108</v>
      </c>
      <c r="G3" s="41">
        <v>58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109</v>
      </c>
      <c r="G4" s="41">
        <v>60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110</v>
      </c>
      <c r="G5" s="41">
        <v>55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111</v>
      </c>
      <c r="G6" s="41">
        <v>57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112</v>
      </c>
      <c r="G7" s="20">
        <v>31</v>
      </c>
      <c r="H7" s="2"/>
      <c r="I7" s="7"/>
      <c r="J7" s="7"/>
      <c r="K7" s="7"/>
    </row>
    <row r="8" spans="5:11" ht="15" customHeight="1" thickBot="1" x14ac:dyDescent="0.3">
      <c r="E8" s="43"/>
      <c r="F8" s="18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120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83</v>
      </c>
      <c r="H13" s="7"/>
      <c r="I13" s="7"/>
      <c r="J13" s="7" t="s">
        <v>14</v>
      </c>
      <c r="K13" s="30">
        <f>G13/G11</f>
        <v>0.69166666666666665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82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1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37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120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5"/>
  <sheetViews>
    <sheetView workbookViewId="0">
      <selection activeCell="F14" sqref="F14"/>
    </sheetView>
  </sheetViews>
  <sheetFormatPr defaultRowHeight="15" x14ac:dyDescent="0.25"/>
  <cols>
    <col min="6" max="6" width="27.7109375" customWidth="1"/>
    <col min="7" max="7" width="18.140625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113</v>
      </c>
      <c r="G2" s="34">
        <v>21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114</v>
      </c>
      <c r="G3" s="20">
        <v>26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115</v>
      </c>
      <c r="G4" s="20">
        <v>33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116</v>
      </c>
      <c r="G5" s="20">
        <v>22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109</v>
      </c>
      <c r="G6" s="20">
        <v>14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117</v>
      </c>
      <c r="G7" s="20">
        <v>13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118</v>
      </c>
      <c r="G8" s="20">
        <v>38</v>
      </c>
      <c r="H8" s="2"/>
      <c r="I8" s="7"/>
      <c r="J8" s="7"/>
      <c r="K8" s="7"/>
    </row>
    <row r="9" spans="5:11" ht="15" customHeight="1" x14ac:dyDescent="0.25">
      <c r="E9" s="42">
        <v>8</v>
      </c>
      <c r="F9" s="35" t="s">
        <v>119</v>
      </c>
      <c r="G9" s="20">
        <v>47</v>
      </c>
      <c r="H9" s="10"/>
      <c r="I9" s="7"/>
      <c r="J9" s="7"/>
      <c r="K9" s="7"/>
    </row>
    <row r="10" spans="5:11" ht="15" customHeight="1" x14ac:dyDescent="0.25">
      <c r="E10" s="42">
        <v>9</v>
      </c>
      <c r="F10" s="35" t="s">
        <v>120</v>
      </c>
      <c r="G10" s="20">
        <v>36</v>
      </c>
      <c r="H10" s="10"/>
      <c r="I10" s="7"/>
      <c r="J10" s="7"/>
      <c r="K10" s="7"/>
    </row>
    <row r="11" spans="5:11" ht="15" customHeight="1" x14ac:dyDescent="0.25">
      <c r="E11" s="42">
        <v>10</v>
      </c>
      <c r="F11" s="35" t="s">
        <v>121</v>
      </c>
      <c r="G11" s="20">
        <v>58</v>
      </c>
      <c r="H11" s="10"/>
      <c r="I11" s="7"/>
      <c r="J11" s="7"/>
      <c r="K11" s="7"/>
    </row>
    <row r="12" spans="5:11" ht="15" customHeight="1" x14ac:dyDescent="0.25">
      <c r="E12" s="7"/>
      <c r="F12" s="7"/>
      <c r="G12" s="12"/>
      <c r="H12" s="7"/>
      <c r="I12" s="7"/>
      <c r="J12" s="7"/>
      <c r="K12" s="7"/>
    </row>
    <row r="13" spans="5:11" ht="15" customHeight="1" thickBot="1" x14ac:dyDescent="0.3">
      <c r="E13" s="7"/>
      <c r="F13" s="7"/>
      <c r="G13" s="7"/>
      <c r="H13" s="7"/>
      <c r="I13" s="7"/>
      <c r="J13" s="7"/>
      <c r="K13" s="7"/>
    </row>
    <row r="14" spans="5:11" ht="15" customHeight="1" thickBot="1" x14ac:dyDescent="0.3">
      <c r="E14" s="7"/>
      <c r="F14" s="7" t="s">
        <v>427</v>
      </c>
      <c r="G14" s="29">
        <v>207</v>
      </c>
      <c r="H14" s="7"/>
      <c r="I14" s="7"/>
      <c r="J14" s="7"/>
      <c r="K14" s="7"/>
    </row>
    <row r="15" spans="5:11" ht="15" customHeight="1" thickBot="1" x14ac:dyDescent="0.3">
      <c r="E15" s="7"/>
      <c r="F15" s="7"/>
      <c r="G15" s="7"/>
      <c r="H15" s="7"/>
      <c r="I15" s="7"/>
      <c r="J15" s="7"/>
      <c r="K15" s="7"/>
    </row>
    <row r="16" spans="5:11" ht="15" customHeight="1" thickBot="1" x14ac:dyDescent="0.3">
      <c r="E16" s="7"/>
      <c r="F16" s="7" t="s">
        <v>9</v>
      </c>
      <c r="G16" s="22">
        <v>93</v>
      </c>
      <c r="H16" s="7"/>
      <c r="I16" s="7"/>
      <c r="J16" s="7" t="s">
        <v>14</v>
      </c>
      <c r="K16" s="23">
        <f>G16/G14</f>
        <v>0.44927536231884058</v>
      </c>
    </row>
    <row r="17" spans="5:11" ht="15" customHeight="1" thickBot="1" x14ac:dyDescent="0.3">
      <c r="E17" s="7"/>
      <c r="F17" s="7"/>
      <c r="G17" s="7"/>
      <c r="H17" s="7"/>
      <c r="I17" s="7"/>
      <c r="J17" s="7"/>
      <c r="K17" s="7"/>
    </row>
    <row r="18" spans="5:11" ht="15" customHeight="1" thickBot="1" x14ac:dyDescent="0.3">
      <c r="E18" s="7"/>
      <c r="F18" s="7" t="s">
        <v>10</v>
      </c>
      <c r="G18" s="22">
        <v>89</v>
      </c>
      <c r="H18" s="7"/>
      <c r="I18" s="7"/>
      <c r="J18" s="7"/>
      <c r="K18" s="7"/>
    </row>
    <row r="19" spans="5:11" ht="15" customHeight="1" thickBot="1" x14ac:dyDescent="0.3">
      <c r="E19" s="7"/>
      <c r="F19" s="7"/>
      <c r="G19" s="7"/>
      <c r="H19" s="7"/>
      <c r="I19" s="7"/>
      <c r="J19" s="7"/>
      <c r="K19" s="7"/>
    </row>
    <row r="20" spans="5:11" ht="15" customHeight="1" thickBot="1" x14ac:dyDescent="0.3">
      <c r="E20" s="7"/>
      <c r="F20" s="7" t="s">
        <v>8</v>
      </c>
      <c r="G20" s="22">
        <v>4</v>
      </c>
      <c r="H20" s="7"/>
      <c r="I20" s="7"/>
      <c r="J20" s="7"/>
      <c r="K20" s="7"/>
    </row>
    <row r="21" spans="5:11" ht="15" customHeight="1" thickBot="1" x14ac:dyDescent="0.3">
      <c r="E21" s="7"/>
      <c r="F21" s="7"/>
      <c r="G21" s="7"/>
      <c r="H21" s="7"/>
      <c r="I21" s="7"/>
      <c r="J21" s="7"/>
      <c r="K21" s="7"/>
    </row>
    <row r="22" spans="5:11" ht="15" customHeight="1" thickBot="1" x14ac:dyDescent="0.3">
      <c r="E22" s="7"/>
      <c r="F22" s="7" t="s">
        <v>11</v>
      </c>
      <c r="G22" s="22">
        <v>114</v>
      </c>
      <c r="H22" s="7"/>
      <c r="I22" s="7"/>
      <c r="J22" s="7"/>
      <c r="K22" s="7"/>
    </row>
    <row r="23" spans="5:11" ht="15" customHeight="1" thickBot="1" x14ac:dyDescent="0.3">
      <c r="E23" s="7"/>
      <c r="F23" s="7"/>
      <c r="G23" s="7"/>
      <c r="H23" s="7"/>
      <c r="I23" s="7"/>
      <c r="J23" s="7"/>
      <c r="K23" s="7"/>
    </row>
    <row r="24" spans="5:11" ht="15" customHeight="1" thickBot="1" x14ac:dyDescent="0.3">
      <c r="E24" s="7"/>
      <c r="F24" s="24" t="s">
        <v>12</v>
      </c>
      <c r="G24" s="37">
        <f>G18+G20+G22</f>
        <v>207</v>
      </c>
      <c r="H24" s="7"/>
      <c r="I24" s="7"/>
      <c r="J24" s="7"/>
      <c r="K24" s="7"/>
    </row>
    <row r="25" spans="5:11" ht="15" customHeight="1" x14ac:dyDescent="0.25"/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6"/>
  <sheetViews>
    <sheetView workbookViewId="0">
      <selection activeCell="F15" sqref="F15"/>
    </sheetView>
  </sheetViews>
  <sheetFormatPr defaultRowHeight="15" x14ac:dyDescent="0.25"/>
  <cols>
    <col min="6" max="6" width="27.5703125" customWidth="1"/>
    <col min="7" max="7" width="18.285156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122</v>
      </c>
      <c r="G2" s="34">
        <v>68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123</v>
      </c>
      <c r="G3" s="20">
        <v>84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124</v>
      </c>
      <c r="G4" s="20">
        <v>51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125</v>
      </c>
      <c r="G5" s="20">
        <v>69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126</v>
      </c>
      <c r="G6" s="20">
        <v>70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127</v>
      </c>
      <c r="G7" s="20">
        <v>67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128</v>
      </c>
      <c r="G8" s="20">
        <v>80</v>
      </c>
      <c r="H8" s="2"/>
      <c r="I8" s="7"/>
      <c r="J8" s="7"/>
      <c r="K8" s="7"/>
    </row>
    <row r="9" spans="5:11" ht="15" customHeight="1" x14ac:dyDescent="0.25">
      <c r="E9" s="42">
        <v>8</v>
      </c>
      <c r="F9" s="35" t="s">
        <v>129</v>
      </c>
      <c r="G9" s="20">
        <v>27</v>
      </c>
      <c r="H9" s="10"/>
      <c r="I9" s="7"/>
      <c r="J9" s="7"/>
      <c r="K9" s="7"/>
    </row>
    <row r="10" spans="5:11" ht="15" customHeight="1" x14ac:dyDescent="0.25">
      <c r="E10" s="42">
        <v>9</v>
      </c>
      <c r="F10" s="35" t="s">
        <v>130</v>
      </c>
      <c r="G10" s="20">
        <v>40</v>
      </c>
      <c r="H10" s="10"/>
      <c r="I10" s="7"/>
      <c r="J10" s="7"/>
      <c r="K10" s="7"/>
    </row>
    <row r="11" spans="5:11" ht="15" customHeight="1" x14ac:dyDescent="0.25">
      <c r="E11" s="42">
        <v>10</v>
      </c>
      <c r="F11" s="35" t="s">
        <v>131</v>
      </c>
      <c r="G11" s="20">
        <v>45</v>
      </c>
      <c r="H11" s="10"/>
      <c r="I11" s="7"/>
      <c r="J11" s="7"/>
      <c r="K11" s="7"/>
    </row>
    <row r="12" spans="5:11" ht="15" customHeight="1" x14ac:dyDescent="0.25">
      <c r="E12" s="42">
        <v>11</v>
      </c>
      <c r="F12" s="35" t="s">
        <v>132</v>
      </c>
      <c r="G12" s="20">
        <v>44</v>
      </c>
      <c r="H12" s="10"/>
      <c r="I12" s="7"/>
      <c r="J12" s="7"/>
      <c r="K12" s="7"/>
    </row>
    <row r="13" spans="5:11" ht="15" customHeight="1" x14ac:dyDescent="0.25">
      <c r="E13" s="44">
        <v>12</v>
      </c>
      <c r="F13" s="35" t="s">
        <v>133</v>
      </c>
      <c r="G13" s="31">
        <v>42</v>
      </c>
      <c r="H13" s="7"/>
      <c r="I13" s="7"/>
      <c r="J13" s="7"/>
      <c r="K13" s="7"/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427</v>
      </c>
      <c r="G15" s="29">
        <v>501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9</v>
      </c>
      <c r="G17" s="22">
        <v>137</v>
      </c>
      <c r="H17" s="7"/>
      <c r="I17" s="7"/>
      <c r="J17" s="7" t="s">
        <v>14</v>
      </c>
      <c r="K17" s="30">
        <f>G17/G15</f>
        <v>0.27345309381237526</v>
      </c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10</v>
      </c>
      <c r="G19" s="22">
        <v>125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7" t="s">
        <v>8</v>
      </c>
      <c r="G21" s="22">
        <v>12</v>
      </c>
      <c r="H21" s="7"/>
      <c r="I21" s="7"/>
      <c r="J21" s="7"/>
      <c r="K21" s="7"/>
    </row>
    <row r="22" spans="5:11" ht="15" customHeight="1" thickBot="1" x14ac:dyDescent="0.3">
      <c r="E22" s="7"/>
      <c r="F22" s="7"/>
      <c r="G22" s="7"/>
      <c r="H22" s="7"/>
      <c r="I22" s="7"/>
      <c r="J22" s="7"/>
      <c r="K22" s="7"/>
    </row>
    <row r="23" spans="5:11" ht="15" customHeight="1" thickBot="1" x14ac:dyDescent="0.3">
      <c r="E23" s="7"/>
      <c r="F23" s="7" t="s">
        <v>11</v>
      </c>
      <c r="G23" s="22">
        <v>364</v>
      </c>
      <c r="H23" s="7"/>
      <c r="I23" s="7"/>
      <c r="J23" s="7"/>
      <c r="K23" s="7"/>
    </row>
    <row r="24" spans="5:11" ht="15" customHeight="1" thickBot="1" x14ac:dyDescent="0.3">
      <c r="E24" s="7"/>
      <c r="F24" s="7"/>
      <c r="G24" s="7"/>
      <c r="H24" s="7"/>
      <c r="I24" s="7"/>
      <c r="J24" s="7"/>
      <c r="K24" s="7"/>
    </row>
    <row r="25" spans="5:11" ht="15" customHeight="1" thickBot="1" x14ac:dyDescent="0.3">
      <c r="E25" s="7"/>
      <c r="F25" s="24" t="s">
        <v>12</v>
      </c>
      <c r="G25" s="37">
        <f>G19+G21+G23</f>
        <v>501</v>
      </c>
      <c r="H25" s="7"/>
      <c r="I25" s="7"/>
      <c r="J25" s="7"/>
      <c r="K25" s="7"/>
    </row>
    <row r="26" spans="5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2"/>
  <sheetViews>
    <sheetView workbookViewId="0">
      <selection activeCell="F11" sqref="F11"/>
    </sheetView>
  </sheetViews>
  <sheetFormatPr defaultRowHeight="15" x14ac:dyDescent="0.25"/>
  <cols>
    <col min="4" max="4" width="5.140625" customWidth="1"/>
    <col min="5" max="5" width="5.7109375" customWidth="1"/>
    <col min="6" max="6" width="26.7109375" customWidth="1"/>
    <col min="7" max="7" width="14.7109375" customWidth="1"/>
    <col min="10" max="10" width="16.42578125" customWidth="1"/>
  </cols>
  <sheetData>
    <row r="1" spans="3:11" ht="16.5" thickBot="1" x14ac:dyDescent="0.3">
      <c r="E1" s="15" t="s">
        <v>7</v>
      </c>
      <c r="F1" s="15" t="s">
        <v>13</v>
      </c>
      <c r="G1" s="49"/>
      <c r="H1" s="1"/>
    </row>
    <row r="2" spans="3:11" ht="16.5" thickBot="1" x14ac:dyDescent="0.3">
      <c r="C2" s="5"/>
      <c r="D2" s="5"/>
      <c r="E2" s="48">
        <v>1</v>
      </c>
      <c r="F2" s="34" t="s">
        <v>0</v>
      </c>
      <c r="G2" s="34">
        <v>62</v>
      </c>
      <c r="H2" s="4"/>
    </row>
    <row r="3" spans="3:11" ht="16.5" thickBot="1" x14ac:dyDescent="0.3">
      <c r="C3" s="5"/>
      <c r="D3" s="5"/>
      <c r="E3" s="42">
        <v>2</v>
      </c>
      <c r="F3" s="20" t="s">
        <v>1</v>
      </c>
      <c r="G3" s="20">
        <v>62</v>
      </c>
      <c r="H3" s="2"/>
      <c r="J3" t="s">
        <v>349</v>
      </c>
      <c r="K3">
        <v>7</v>
      </c>
    </row>
    <row r="4" spans="3:11" ht="15" customHeight="1" thickBot="1" x14ac:dyDescent="0.3">
      <c r="C4" s="5"/>
      <c r="D4" s="9"/>
      <c r="E4" s="42">
        <v>3</v>
      </c>
      <c r="F4" s="20" t="s">
        <v>2</v>
      </c>
      <c r="G4" s="20">
        <v>62</v>
      </c>
      <c r="H4" s="2"/>
    </row>
    <row r="5" spans="3:11" ht="15" customHeight="1" thickBot="1" x14ac:dyDescent="0.3">
      <c r="C5" s="5"/>
      <c r="D5" s="11"/>
      <c r="E5" s="42">
        <v>4</v>
      </c>
      <c r="F5" s="20" t="s">
        <v>3</v>
      </c>
      <c r="G5" s="20">
        <v>62</v>
      </c>
      <c r="H5" s="2"/>
    </row>
    <row r="6" spans="3:11" ht="15" customHeight="1" thickBot="1" x14ac:dyDescent="0.3">
      <c r="C6" s="5"/>
      <c r="D6" s="11"/>
      <c r="E6" s="42">
        <v>5</v>
      </c>
      <c r="F6" s="20" t="s">
        <v>4</v>
      </c>
      <c r="G6" s="20">
        <v>62</v>
      </c>
      <c r="H6" s="2"/>
    </row>
    <row r="7" spans="3:11" ht="15" customHeight="1" thickBot="1" x14ac:dyDescent="0.3">
      <c r="C7" s="5"/>
      <c r="D7" s="11"/>
      <c r="E7" s="42">
        <v>6</v>
      </c>
      <c r="F7" s="20" t="s">
        <v>5</v>
      </c>
      <c r="G7" s="20">
        <v>62</v>
      </c>
      <c r="H7" s="2"/>
    </row>
    <row r="8" spans="3:11" ht="15" customHeight="1" thickBot="1" x14ac:dyDescent="0.3">
      <c r="C8" s="5"/>
      <c r="D8" s="11"/>
      <c r="E8" s="42">
        <v>7</v>
      </c>
      <c r="F8" s="20" t="s">
        <v>6</v>
      </c>
      <c r="G8" s="20">
        <v>62</v>
      </c>
      <c r="H8" s="2"/>
    </row>
    <row r="9" spans="3:11" ht="15" customHeight="1" x14ac:dyDescent="0.25">
      <c r="C9" s="5"/>
      <c r="D9" s="11"/>
      <c r="G9" s="5"/>
    </row>
    <row r="10" spans="3:11" ht="15" customHeight="1" thickBot="1" x14ac:dyDescent="0.3">
      <c r="C10" s="5"/>
      <c r="D10" s="11"/>
    </row>
    <row r="11" spans="3:11" ht="15" customHeight="1" thickBot="1" x14ac:dyDescent="0.3">
      <c r="C11" s="5"/>
      <c r="D11" s="11"/>
      <c r="F11" s="7" t="s">
        <v>427</v>
      </c>
      <c r="G11" s="14">
        <v>70</v>
      </c>
    </row>
    <row r="12" spans="3:11" ht="15.75" thickBot="1" x14ac:dyDescent="0.3">
      <c r="C12" s="5"/>
      <c r="D12" s="5"/>
    </row>
    <row r="13" spans="3:11" ht="15.75" thickBot="1" x14ac:dyDescent="0.3">
      <c r="C13" s="5"/>
      <c r="D13" s="5"/>
      <c r="F13" t="s">
        <v>9</v>
      </c>
      <c r="G13" s="6">
        <v>62</v>
      </c>
      <c r="J13" t="s">
        <v>14</v>
      </c>
      <c r="K13" s="28">
        <f>G13/G11</f>
        <v>0.88571428571428568</v>
      </c>
    </row>
    <row r="14" spans="3:11" ht="15.75" thickBot="1" x14ac:dyDescent="0.3">
      <c r="C14" s="5"/>
      <c r="D14" s="5"/>
    </row>
    <row r="15" spans="3:11" ht="15.75" thickBot="1" x14ac:dyDescent="0.3">
      <c r="C15" s="5"/>
      <c r="D15" s="5"/>
      <c r="F15" t="s">
        <v>10</v>
      </c>
      <c r="G15" s="6">
        <v>62</v>
      </c>
    </row>
    <row r="16" spans="3:11" ht="15.75" thickBot="1" x14ac:dyDescent="0.3">
      <c r="C16" s="5"/>
      <c r="D16" s="5"/>
    </row>
    <row r="17" spans="3:8" ht="15.75" thickBot="1" x14ac:dyDescent="0.3">
      <c r="C17" s="5"/>
      <c r="D17" s="5"/>
      <c r="F17" s="7" t="s">
        <v>8</v>
      </c>
      <c r="G17" s="6">
        <v>0</v>
      </c>
    </row>
    <row r="18" spans="3:8" ht="15.75" thickBot="1" x14ac:dyDescent="0.3">
      <c r="C18" s="5"/>
      <c r="D18" s="5"/>
    </row>
    <row r="19" spans="3:8" ht="15.75" thickBot="1" x14ac:dyDescent="0.3">
      <c r="C19" s="5"/>
      <c r="D19" s="5"/>
      <c r="F19" t="s">
        <v>11</v>
      </c>
      <c r="G19" s="6">
        <v>8</v>
      </c>
    </row>
    <row r="20" spans="3:8" ht="15.75" thickBot="1" x14ac:dyDescent="0.3">
      <c r="C20" s="5"/>
      <c r="D20" s="5"/>
    </row>
    <row r="21" spans="3:8" ht="15.75" thickBot="1" x14ac:dyDescent="0.3">
      <c r="C21" s="5"/>
      <c r="D21" s="5"/>
      <c r="F21" s="8" t="s">
        <v>12</v>
      </c>
      <c r="G21" s="39">
        <f>G15+G17+G19</f>
        <v>70</v>
      </c>
    </row>
    <row r="22" spans="3:8" x14ac:dyDescent="0.25">
      <c r="C22" s="5"/>
      <c r="D22" s="5"/>
      <c r="E22" s="5"/>
      <c r="F22" s="5"/>
      <c r="G22" s="5"/>
      <c r="H22" s="5"/>
    </row>
    <row r="23" spans="3:8" x14ac:dyDescent="0.25">
      <c r="C23" s="5"/>
      <c r="D23" s="5"/>
      <c r="E23" s="5"/>
      <c r="F23" s="5"/>
      <c r="G23" s="5"/>
      <c r="H23" s="5"/>
    </row>
    <row r="24" spans="3:8" x14ac:dyDescent="0.25">
      <c r="C24" s="5"/>
      <c r="D24" s="5"/>
      <c r="E24" s="13"/>
      <c r="F24" s="5"/>
      <c r="G24" s="5"/>
      <c r="H24" s="5"/>
    </row>
    <row r="25" spans="3:8" x14ac:dyDescent="0.25">
      <c r="C25" s="5"/>
      <c r="D25" s="5"/>
      <c r="E25" s="5"/>
      <c r="F25" s="5"/>
      <c r="G25" s="5"/>
      <c r="H25" s="5"/>
    </row>
    <row r="26" spans="3:8" x14ac:dyDescent="0.25">
      <c r="C26" s="5"/>
      <c r="D26" s="5"/>
      <c r="E26" s="5"/>
      <c r="F26" s="5"/>
      <c r="G26" s="5"/>
      <c r="H26" s="5"/>
    </row>
    <row r="27" spans="3:8" x14ac:dyDescent="0.25">
      <c r="C27" s="5"/>
      <c r="D27" s="5"/>
      <c r="E27" s="5"/>
      <c r="F27" s="5"/>
      <c r="G27" s="5"/>
      <c r="H27" s="5"/>
    </row>
    <row r="28" spans="3:8" x14ac:dyDescent="0.25">
      <c r="C28" s="5"/>
      <c r="D28" s="5"/>
      <c r="E28" s="5"/>
      <c r="F28" s="5"/>
      <c r="G28" s="5"/>
      <c r="H28" s="5"/>
    </row>
    <row r="29" spans="3:8" x14ac:dyDescent="0.25">
      <c r="C29" s="5"/>
      <c r="D29" s="5"/>
      <c r="E29" s="5"/>
      <c r="F29" s="5"/>
      <c r="G29" s="5"/>
      <c r="H29" s="5"/>
    </row>
    <row r="30" spans="3:8" x14ac:dyDescent="0.25">
      <c r="C30" s="5"/>
      <c r="D30" s="5"/>
      <c r="E30" s="5"/>
      <c r="F30" s="5"/>
      <c r="G30" s="5"/>
      <c r="H30" s="5"/>
    </row>
    <row r="31" spans="3:8" x14ac:dyDescent="0.25">
      <c r="C31" s="5"/>
      <c r="D31" s="5"/>
      <c r="E31" s="5"/>
      <c r="F31" s="5"/>
      <c r="G31" s="5"/>
      <c r="H31" s="5"/>
    </row>
    <row r="32" spans="3:8" x14ac:dyDescent="0.25">
      <c r="C32" s="5"/>
      <c r="D32" s="5"/>
      <c r="E32" s="5"/>
      <c r="F32" s="5"/>
      <c r="G32" s="5"/>
      <c r="H32" s="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285156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134</v>
      </c>
      <c r="G2" s="34">
        <v>34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135</v>
      </c>
      <c r="G3" s="20">
        <v>22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136</v>
      </c>
      <c r="G4" s="20">
        <v>20</v>
      </c>
      <c r="H4" s="2"/>
      <c r="I4" s="7"/>
      <c r="J4">
        <v>7</v>
      </c>
      <c r="K4" s="7"/>
    </row>
    <row r="5" spans="5:11" ht="15" customHeight="1" thickBot="1" x14ac:dyDescent="0.3">
      <c r="E5" s="42">
        <v>4</v>
      </c>
      <c r="F5" s="35" t="s">
        <v>137</v>
      </c>
      <c r="G5" s="20">
        <v>25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138</v>
      </c>
      <c r="G6" s="20">
        <v>22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139</v>
      </c>
      <c r="G7" s="20">
        <v>15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140</v>
      </c>
      <c r="G8" s="20">
        <v>19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141</v>
      </c>
      <c r="G9" s="31">
        <v>37</v>
      </c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344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78</v>
      </c>
      <c r="H13" s="7"/>
      <c r="I13" s="7"/>
      <c r="J13" s="7" t="s">
        <v>14</v>
      </c>
      <c r="K13" s="30">
        <f>G13/G11</f>
        <v>0.22674418604651161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75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3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266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344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4"/>
  <sheetViews>
    <sheetView workbookViewId="0">
      <selection activeCell="F11" sqref="F11"/>
    </sheetView>
  </sheetViews>
  <sheetFormatPr defaultRowHeight="15" x14ac:dyDescent="0.25"/>
  <cols>
    <col min="6" max="6" width="27.140625" customWidth="1"/>
    <col min="7" max="7" width="18.28515625" customWidth="1"/>
    <col min="10" max="10" width="18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142</v>
      </c>
      <c r="G2" s="56">
        <v>60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143</v>
      </c>
      <c r="G3" s="41">
        <v>37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144</v>
      </c>
      <c r="G4" s="41">
        <v>29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145</v>
      </c>
      <c r="G5" s="41">
        <v>50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146</v>
      </c>
      <c r="G6" s="41">
        <v>43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147</v>
      </c>
      <c r="G7" s="41">
        <v>46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148</v>
      </c>
      <c r="G8" s="41">
        <v>47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249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100</v>
      </c>
      <c r="H13" s="7"/>
      <c r="I13" s="7"/>
      <c r="J13" s="7" t="s">
        <v>14</v>
      </c>
      <c r="K13" s="30">
        <f>G13/G11</f>
        <v>0.40160642570281124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97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3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148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248</v>
      </c>
      <c r="H21" s="7"/>
      <c r="I21" s="7"/>
      <c r="J21" s="7"/>
      <c r="K21" s="7"/>
    </row>
    <row r="22" spans="5:11" ht="15" customHeight="1" x14ac:dyDescent="0.25"/>
    <row r="24" spans="5:11" x14ac:dyDescent="0.25">
      <c r="F24" t="s">
        <v>350</v>
      </c>
      <c r="G24" t="s">
        <v>351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28515625" customWidth="1"/>
    <col min="7" max="7" width="18.285156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149</v>
      </c>
      <c r="G2" s="56">
        <v>86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150</v>
      </c>
      <c r="G3" s="41">
        <v>73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151</v>
      </c>
      <c r="G4" s="41">
        <v>74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152</v>
      </c>
      <c r="G5" s="41">
        <v>81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153</v>
      </c>
      <c r="G6" s="41">
        <v>76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154</v>
      </c>
      <c r="G7" s="20">
        <v>20</v>
      </c>
      <c r="H7" s="2"/>
      <c r="I7" s="7"/>
      <c r="J7" s="7"/>
      <c r="K7" s="7"/>
    </row>
    <row r="8" spans="5:11" ht="15" customHeight="1" thickBot="1" x14ac:dyDescent="0.3">
      <c r="E8" s="43"/>
      <c r="F8" s="18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237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112</v>
      </c>
      <c r="H13" s="7"/>
      <c r="I13" s="7"/>
      <c r="J13" s="7" t="s">
        <v>14</v>
      </c>
      <c r="K13" s="30">
        <f>G13/G11</f>
        <v>0.47257383966244726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106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6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125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237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1406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155</v>
      </c>
      <c r="G2" s="56">
        <v>82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156</v>
      </c>
      <c r="G3" s="41">
        <v>79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157</v>
      </c>
      <c r="G4" s="41">
        <v>80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158</v>
      </c>
      <c r="G5" s="41">
        <v>82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159</v>
      </c>
      <c r="G6" s="41">
        <v>82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160</v>
      </c>
      <c r="G7" s="41">
        <v>84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161</v>
      </c>
      <c r="G8" s="41">
        <v>82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283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92</v>
      </c>
      <c r="H13" s="7"/>
      <c r="I13" s="7"/>
      <c r="J13" s="7" t="s">
        <v>14</v>
      </c>
      <c r="K13" s="30">
        <f>G13/G11</f>
        <v>0.32508833922261482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90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2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191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283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4"/>
  <sheetViews>
    <sheetView workbookViewId="0">
      <selection activeCell="F11" sqref="F11"/>
    </sheetView>
  </sheetViews>
  <sheetFormatPr defaultRowHeight="15" x14ac:dyDescent="0.25"/>
  <cols>
    <col min="6" max="6" width="26.85546875" customWidth="1"/>
    <col min="7" max="7" width="18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162</v>
      </c>
      <c r="G2" s="56">
        <v>25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163</v>
      </c>
      <c r="G3" s="41">
        <v>20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164</v>
      </c>
      <c r="G4" s="41">
        <v>9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165</v>
      </c>
      <c r="G5" s="41">
        <v>41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166</v>
      </c>
      <c r="G6" s="41">
        <v>20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167</v>
      </c>
      <c r="G7" s="20">
        <v>30</v>
      </c>
      <c r="H7" s="2"/>
      <c r="I7" s="7"/>
      <c r="J7" s="7"/>
      <c r="K7" s="7"/>
    </row>
    <row r="8" spans="5:11" ht="15" customHeight="1" thickBot="1" x14ac:dyDescent="0.3">
      <c r="E8" s="43"/>
      <c r="F8" s="18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253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66</v>
      </c>
      <c r="H13" s="7"/>
      <c r="I13" s="7"/>
      <c r="J13" s="7" t="s">
        <v>14</v>
      </c>
      <c r="K13" s="30">
        <f>G13/G11</f>
        <v>0.2608695652173913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66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186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252</v>
      </c>
      <c r="H21" s="7"/>
      <c r="I21" s="7"/>
      <c r="J21" s="7"/>
      <c r="K21" s="7"/>
    </row>
    <row r="22" spans="5:11" ht="15" customHeight="1" x14ac:dyDescent="0.25"/>
    <row r="24" spans="5:11" x14ac:dyDescent="0.25">
      <c r="F24" t="s">
        <v>350</v>
      </c>
      <c r="G24" t="s">
        <v>351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8" customWidth="1"/>
    <col min="7" max="7" width="18.57031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33" t="s">
        <v>168</v>
      </c>
      <c r="G2" s="56">
        <v>44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2" t="s">
        <v>169</v>
      </c>
      <c r="G3" s="41">
        <v>42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2" t="s">
        <v>170</v>
      </c>
      <c r="G4" s="41">
        <v>47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2" t="s">
        <v>171</v>
      </c>
      <c r="G5" s="41">
        <v>43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2" t="s">
        <v>172</v>
      </c>
      <c r="G6" s="41">
        <v>43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2" t="s">
        <v>173</v>
      </c>
      <c r="G7" s="41">
        <v>41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2" t="s">
        <v>174</v>
      </c>
      <c r="G8" s="41">
        <v>48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189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58</v>
      </c>
      <c r="H13" s="7"/>
      <c r="I13" s="7"/>
      <c r="J13" s="7" t="s">
        <v>14</v>
      </c>
      <c r="K13" s="30">
        <f>G13/G11</f>
        <v>0.30687830687830686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56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2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131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189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28515625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175</v>
      </c>
      <c r="G2" s="56">
        <v>83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176</v>
      </c>
      <c r="G3" s="41">
        <v>83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177</v>
      </c>
      <c r="G4" s="41">
        <v>83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178</v>
      </c>
      <c r="G5" s="41">
        <v>83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179</v>
      </c>
      <c r="G6" s="20">
        <v>83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187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84</v>
      </c>
      <c r="H13" s="7"/>
      <c r="I13" s="7"/>
      <c r="J13" s="7" t="s">
        <v>14</v>
      </c>
      <c r="K13" s="30">
        <f>G13/G11</f>
        <v>0.44919786096256686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83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1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103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187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85546875" customWidth="1"/>
    <col min="7" max="7" width="18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33" t="s">
        <v>180</v>
      </c>
      <c r="G2" s="34">
        <v>37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2" t="s">
        <v>181</v>
      </c>
      <c r="G3" s="20">
        <v>52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2" t="s">
        <v>182</v>
      </c>
      <c r="G4" s="20">
        <v>61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2" t="s">
        <v>183</v>
      </c>
      <c r="G5" s="20">
        <v>41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2" t="s">
        <v>184</v>
      </c>
      <c r="G6" s="20">
        <v>48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2" t="s">
        <v>185</v>
      </c>
      <c r="G7" s="20">
        <v>52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2" t="s">
        <v>186</v>
      </c>
      <c r="G8" s="20">
        <v>51</v>
      </c>
      <c r="H8" s="2"/>
      <c r="I8" s="7"/>
      <c r="J8" s="7"/>
      <c r="K8" s="7"/>
    </row>
    <row r="9" spans="5:11" ht="15" customHeight="1" x14ac:dyDescent="0.25">
      <c r="E9" s="44">
        <v>8</v>
      </c>
      <c r="F9" s="32" t="s">
        <v>187</v>
      </c>
      <c r="G9" s="31">
        <v>44</v>
      </c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199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105</v>
      </c>
      <c r="H13" s="7"/>
      <c r="I13" s="7"/>
      <c r="J13" s="7" t="s">
        <v>14</v>
      </c>
      <c r="K13" s="30">
        <f>G13/G11</f>
        <v>0.52763819095477382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100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5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94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199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188</v>
      </c>
      <c r="G2" s="56">
        <v>94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189</v>
      </c>
      <c r="G3" s="41">
        <v>95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190</v>
      </c>
      <c r="G4" s="41">
        <v>91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191</v>
      </c>
      <c r="G5" s="41">
        <v>92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192</v>
      </c>
      <c r="G6" s="41">
        <v>92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193</v>
      </c>
      <c r="G7" s="41">
        <v>93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194</v>
      </c>
      <c r="G8" s="41">
        <v>92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283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108</v>
      </c>
      <c r="H13" s="7"/>
      <c r="I13" s="7"/>
      <c r="J13" s="7" t="s">
        <v>14</v>
      </c>
      <c r="K13" s="30">
        <f>G13/G11</f>
        <v>0.38162544169611307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106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2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175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283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28515625" customWidth="1"/>
    <col min="7" max="7" width="18.285156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195</v>
      </c>
      <c r="G2" s="56">
        <v>94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196</v>
      </c>
      <c r="G3" s="41">
        <v>92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197</v>
      </c>
      <c r="G4" s="41">
        <v>95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198</v>
      </c>
      <c r="G5" s="41">
        <v>96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199</v>
      </c>
      <c r="G6" s="41">
        <v>94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200</v>
      </c>
      <c r="G7" s="41">
        <v>96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201</v>
      </c>
      <c r="G8" s="41">
        <v>75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173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96</v>
      </c>
      <c r="H13" s="7"/>
      <c r="I13" s="7"/>
      <c r="J13" s="7" t="s">
        <v>14</v>
      </c>
      <c r="K13" s="30">
        <f>G13/G11</f>
        <v>0.55491329479768781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96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77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173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6.7109375" customWidth="1"/>
    <col min="10" max="10" width="12.140625" customWidth="1"/>
  </cols>
  <sheetData>
    <row r="1" spans="5:11" ht="15" customHeight="1" thickBot="1" x14ac:dyDescent="0.3">
      <c r="E1" s="15" t="s">
        <v>7</v>
      </c>
      <c r="F1" s="15" t="s">
        <v>13</v>
      </c>
      <c r="G1" s="51"/>
      <c r="H1" s="1"/>
    </row>
    <row r="2" spans="5:11" ht="15" customHeight="1" thickBot="1" x14ac:dyDescent="0.3">
      <c r="E2" s="48">
        <v>1</v>
      </c>
      <c r="F2" s="50" t="s">
        <v>15</v>
      </c>
      <c r="G2" s="36">
        <v>57</v>
      </c>
      <c r="H2" s="4"/>
    </row>
    <row r="3" spans="5:11" ht="15" customHeight="1" thickBot="1" x14ac:dyDescent="0.3">
      <c r="E3" s="42">
        <v>2</v>
      </c>
      <c r="F3" s="35" t="s">
        <v>16</v>
      </c>
      <c r="G3" s="3">
        <v>52</v>
      </c>
      <c r="H3" s="2"/>
      <c r="J3" t="s">
        <v>349</v>
      </c>
      <c r="K3">
        <v>5</v>
      </c>
    </row>
    <row r="4" spans="5:11" ht="15" customHeight="1" thickBot="1" x14ac:dyDescent="0.3">
      <c r="E4" s="42">
        <v>3</v>
      </c>
      <c r="F4" s="35" t="s">
        <v>17</v>
      </c>
      <c r="G4" s="3">
        <v>52</v>
      </c>
      <c r="H4" s="2"/>
    </row>
    <row r="5" spans="5:11" ht="15" customHeight="1" thickBot="1" x14ac:dyDescent="0.3">
      <c r="E5" s="42">
        <v>4</v>
      </c>
      <c r="F5" s="35" t="s">
        <v>18</v>
      </c>
      <c r="G5" s="3">
        <v>52</v>
      </c>
      <c r="H5" s="2"/>
    </row>
    <row r="6" spans="5:11" ht="15" customHeight="1" thickBot="1" x14ac:dyDescent="0.3">
      <c r="E6" s="42">
        <v>5</v>
      </c>
      <c r="F6" s="35" t="s">
        <v>19</v>
      </c>
      <c r="G6" s="3">
        <v>52</v>
      </c>
      <c r="H6" s="2"/>
    </row>
    <row r="7" spans="5:11" ht="15" customHeight="1" thickBot="1" x14ac:dyDescent="0.3">
      <c r="E7" s="43"/>
      <c r="F7" s="18"/>
      <c r="G7" s="10"/>
      <c r="H7" s="2"/>
    </row>
    <row r="8" spans="5:11" ht="15" customHeight="1" thickBot="1" x14ac:dyDescent="0.3">
      <c r="E8" s="17"/>
      <c r="F8" s="19"/>
      <c r="G8" s="10"/>
      <c r="H8" s="2"/>
    </row>
    <row r="9" spans="5:11" ht="15" customHeight="1" x14ac:dyDescent="0.25">
      <c r="G9" s="5"/>
    </row>
    <row r="10" spans="5:11" ht="15" customHeight="1" thickBot="1" x14ac:dyDescent="0.3">
      <c r="G10" s="5"/>
    </row>
    <row r="11" spans="5:11" ht="15" customHeight="1" thickBot="1" x14ac:dyDescent="0.3">
      <c r="F11" s="12" t="s">
        <v>427</v>
      </c>
      <c r="G11" s="14">
        <v>131</v>
      </c>
    </row>
    <row r="12" spans="5:11" ht="15" customHeight="1" thickBot="1" x14ac:dyDescent="0.3">
      <c r="K12" s="5"/>
    </row>
    <row r="13" spans="5:11" ht="15" customHeight="1" thickBot="1" x14ac:dyDescent="0.3">
      <c r="F13" t="s">
        <v>9</v>
      </c>
      <c r="G13" s="6">
        <v>61</v>
      </c>
      <c r="J13" s="5" t="s">
        <v>14</v>
      </c>
      <c r="K13" s="28">
        <f>G13/G11</f>
        <v>0.46564885496183206</v>
      </c>
    </row>
    <row r="14" spans="5:11" ht="15" customHeight="1" thickBot="1" x14ac:dyDescent="0.3"/>
    <row r="15" spans="5:11" ht="15" customHeight="1" thickBot="1" x14ac:dyDescent="0.3">
      <c r="F15" t="s">
        <v>10</v>
      </c>
      <c r="G15" s="6">
        <v>61</v>
      </c>
    </row>
    <row r="16" spans="5:11" ht="15" customHeight="1" thickBot="1" x14ac:dyDescent="0.3"/>
    <row r="17" spans="5:8" ht="15" customHeight="1" thickBot="1" x14ac:dyDescent="0.3">
      <c r="F17" s="7" t="s">
        <v>8</v>
      </c>
      <c r="G17" s="6">
        <v>0</v>
      </c>
    </row>
    <row r="18" spans="5:8" ht="15.75" thickBot="1" x14ac:dyDescent="0.3"/>
    <row r="19" spans="5:8" ht="15.75" thickBot="1" x14ac:dyDescent="0.3">
      <c r="F19" t="s">
        <v>11</v>
      </c>
      <c r="G19" s="6">
        <v>70</v>
      </c>
    </row>
    <row r="20" spans="5:8" ht="15.75" thickBot="1" x14ac:dyDescent="0.3"/>
    <row r="21" spans="5:8" ht="15.75" thickBot="1" x14ac:dyDescent="0.3">
      <c r="F21" s="8" t="s">
        <v>12</v>
      </c>
      <c r="G21" s="38">
        <f>G15+G17+G19</f>
        <v>131</v>
      </c>
    </row>
    <row r="22" spans="5:8" x14ac:dyDescent="0.25">
      <c r="E22" s="5"/>
      <c r="F22" s="5"/>
      <c r="G22" s="5"/>
      <c r="H22" s="5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285156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202</v>
      </c>
      <c r="G2" s="56">
        <v>44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203</v>
      </c>
      <c r="G3" s="41">
        <v>4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204</v>
      </c>
      <c r="G4" s="41">
        <v>1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205</v>
      </c>
      <c r="G5" s="41">
        <v>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206</v>
      </c>
      <c r="G6" s="20">
        <v>13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300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66</v>
      </c>
      <c r="H13" s="7"/>
      <c r="I13" s="7"/>
      <c r="J13" s="7" t="s">
        <v>14</v>
      </c>
      <c r="K13" s="30">
        <f>G13/G11</f>
        <v>0.22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63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3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234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300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140625" customWidth="1"/>
    <col min="7" max="7" width="18.1406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207</v>
      </c>
      <c r="G2" s="56">
        <v>31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208</v>
      </c>
      <c r="G3" s="41">
        <v>31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209</v>
      </c>
      <c r="G4" s="41">
        <v>32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202</v>
      </c>
      <c r="G5" s="57">
        <v>31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58" t="s">
        <v>210</v>
      </c>
      <c r="G6" s="20">
        <v>31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206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32</v>
      </c>
      <c r="H13" s="7"/>
      <c r="I13" s="7"/>
      <c r="J13" s="7" t="s">
        <v>14</v>
      </c>
      <c r="K13" s="30">
        <f>G13/G11</f>
        <v>0.1553398058252427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32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174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206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3"/>
  <sheetViews>
    <sheetView workbookViewId="0">
      <selection activeCell="F12" sqref="F12"/>
    </sheetView>
  </sheetViews>
  <sheetFormatPr defaultRowHeight="15" x14ac:dyDescent="0.25"/>
  <cols>
    <col min="6" max="6" width="27.85546875" customWidth="1"/>
    <col min="7" max="7" width="18.285156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211</v>
      </c>
      <c r="G2" s="56">
        <v>125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212</v>
      </c>
      <c r="G3" s="41">
        <v>113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213</v>
      </c>
      <c r="G4" s="41">
        <v>113</v>
      </c>
      <c r="H4" s="2"/>
      <c r="I4" s="7"/>
      <c r="J4" t="s">
        <v>349</v>
      </c>
      <c r="K4" s="7">
        <v>9</v>
      </c>
    </row>
    <row r="5" spans="5:11" ht="15" customHeight="1" thickBot="1" x14ac:dyDescent="0.3">
      <c r="E5" s="42">
        <v>4</v>
      </c>
      <c r="F5" s="35" t="s">
        <v>214</v>
      </c>
      <c r="G5" s="41">
        <v>108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215</v>
      </c>
      <c r="G6" s="41">
        <v>111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216</v>
      </c>
      <c r="G7" s="41">
        <v>110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217</v>
      </c>
      <c r="G8" s="41">
        <v>105</v>
      </c>
      <c r="H8" s="2"/>
      <c r="I8" s="7"/>
      <c r="J8" s="7"/>
      <c r="K8" s="7"/>
    </row>
    <row r="9" spans="5:11" ht="15" customHeight="1" x14ac:dyDescent="0.25">
      <c r="E9" s="46">
        <v>8</v>
      </c>
      <c r="F9" s="35" t="s">
        <v>218</v>
      </c>
      <c r="G9" s="31">
        <v>107</v>
      </c>
      <c r="H9" s="7"/>
      <c r="I9" s="7"/>
      <c r="J9" s="7"/>
      <c r="K9" s="7"/>
    </row>
    <row r="10" spans="5:11" ht="15" customHeight="1" x14ac:dyDescent="0.25">
      <c r="E10" s="46">
        <v>9</v>
      </c>
      <c r="F10" s="35" t="s">
        <v>219</v>
      </c>
      <c r="G10" s="31">
        <v>106</v>
      </c>
      <c r="H10" s="7"/>
      <c r="I10" s="7"/>
      <c r="J10" s="7"/>
      <c r="K10" s="7"/>
    </row>
    <row r="11" spans="5:11" ht="15" customHeight="1" thickBot="1" x14ac:dyDescent="0.3">
      <c r="E11" s="7"/>
      <c r="F11" s="7"/>
      <c r="G11" s="7"/>
      <c r="H11" s="7"/>
      <c r="I11" s="7"/>
      <c r="J11" s="7"/>
      <c r="K11" s="7"/>
    </row>
    <row r="12" spans="5:11" ht="15" customHeight="1" thickBot="1" x14ac:dyDescent="0.3">
      <c r="E12" s="7"/>
      <c r="F12" s="7" t="s">
        <v>427</v>
      </c>
      <c r="G12" s="29">
        <v>464</v>
      </c>
      <c r="H12" s="7"/>
      <c r="I12" s="7"/>
      <c r="J12" s="7"/>
      <c r="K12" s="7"/>
    </row>
    <row r="13" spans="5:11" ht="15" customHeight="1" thickBot="1" x14ac:dyDescent="0.3">
      <c r="E13" s="7"/>
      <c r="F13" s="7"/>
      <c r="G13" s="7"/>
      <c r="H13" s="7"/>
      <c r="I13" s="7"/>
      <c r="J13" s="7"/>
      <c r="K13" s="7"/>
    </row>
    <row r="14" spans="5:11" ht="15" customHeight="1" thickBot="1" x14ac:dyDescent="0.3">
      <c r="E14" s="7"/>
      <c r="F14" s="7" t="s">
        <v>9</v>
      </c>
      <c r="G14" s="22">
        <v>144</v>
      </c>
      <c r="H14" s="7"/>
      <c r="I14" s="7"/>
      <c r="J14" s="7" t="s">
        <v>14</v>
      </c>
      <c r="K14" s="30">
        <f>G14/G12</f>
        <v>0.31034482758620691</v>
      </c>
    </row>
    <row r="15" spans="5:11" ht="15" customHeight="1" thickBot="1" x14ac:dyDescent="0.3">
      <c r="E15" s="7"/>
      <c r="F15" s="7"/>
      <c r="G15" s="7"/>
      <c r="H15" s="7"/>
      <c r="I15" s="7"/>
      <c r="J15" s="7"/>
      <c r="K15" s="7"/>
    </row>
    <row r="16" spans="5:11" ht="15" customHeight="1" thickBot="1" x14ac:dyDescent="0.3">
      <c r="E16" s="7"/>
      <c r="F16" s="7" t="s">
        <v>10</v>
      </c>
      <c r="G16" s="22">
        <v>143</v>
      </c>
      <c r="H16" s="7"/>
      <c r="I16" s="7"/>
      <c r="J16" s="7"/>
      <c r="K16" s="7"/>
    </row>
    <row r="17" spans="5:11" ht="15" customHeight="1" thickBot="1" x14ac:dyDescent="0.3">
      <c r="E17" s="7"/>
      <c r="F17" s="7"/>
      <c r="G17" s="7"/>
      <c r="H17" s="7"/>
      <c r="I17" s="7"/>
      <c r="J17" s="7"/>
      <c r="K17" s="7"/>
    </row>
    <row r="18" spans="5:11" ht="15" customHeight="1" thickBot="1" x14ac:dyDescent="0.3">
      <c r="E18" s="7"/>
      <c r="F18" s="7" t="s">
        <v>8</v>
      </c>
      <c r="G18" s="22">
        <v>1</v>
      </c>
      <c r="H18" s="7"/>
      <c r="I18" s="7"/>
      <c r="J18" s="7"/>
      <c r="K18" s="7"/>
    </row>
    <row r="19" spans="5:11" ht="15" customHeight="1" thickBot="1" x14ac:dyDescent="0.3">
      <c r="E19" s="7"/>
      <c r="F19" s="7"/>
      <c r="G19" s="7"/>
      <c r="H19" s="7"/>
      <c r="I19" s="7"/>
      <c r="J19" s="7"/>
      <c r="K19" s="7"/>
    </row>
    <row r="20" spans="5:11" ht="15" customHeight="1" thickBot="1" x14ac:dyDescent="0.3">
      <c r="E20" s="7"/>
      <c r="F20" s="7" t="s">
        <v>11</v>
      </c>
      <c r="G20" s="22">
        <v>320</v>
      </c>
      <c r="H20" s="7"/>
      <c r="I20" s="7"/>
      <c r="J20" s="7"/>
      <c r="K20" s="7"/>
    </row>
    <row r="21" spans="5:11" ht="15" customHeight="1" thickBot="1" x14ac:dyDescent="0.3">
      <c r="E21" s="7"/>
      <c r="F21" s="7"/>
      <c r="G21" s="7"/>
      <c r="H21" s="7"/>
      <c r="I21" s="7"/>
      <c r="J21" s="7"/>
      <c r="K21" s="7"/>
    </row>
    <row r="22" spans="5:11" ht="15" customHeight="1" thickBot="1" x14ac:dyDescent="0.3">
      <c r="E22" s="7"/>
      <c r="F22" s="24" t="s">
        <v>12</v>
      </c>
      <c r="G22" s="37">
        <f>G16+G18+G20</f>
        <v>464</v>
      </c>
      <c r="H22" s="7"/>
      <c r="I22" s="7"/>
      <c r="J22" s="7"/>
      <c r="K22" s="7"/>
    </row>
    <row r="23" spans="5:11" ht="15" customHeight="1" x14ac:dyDescent="0.25"/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57031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220</v>
      </c>
      <c r="G2" s="56">
        <v>29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221</v>
      </c>
      <c r="G3" s="41">
        <v>30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222</v>
      </c>
      <c r="G4" s="41">
        <v>28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223</v>
      </c>
      <c r="G5" s="41">
        <f>16+28</f>
        <v>44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224</v>
      </c>
      <c r="G6" s="20">
        <v>28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281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47</v>
      </c>
      <c r="H13" s="7"/>
      <c r="I13" s="7"/>
      <c r="J13" s="7" t="s">
        <v>14</v>
      </c>
      <c r="K13" s="30">
        <f>G13/G11</f>
        <v>0.16725978647686832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47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234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281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5703125" customWidth="1"/>
    <col min="7" max="7" width="18.285156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225</v>
      </c>
      <c r="G2" s="56">
        <v>16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226</v>
      </c>
      <c r="G3" s="41">
        <v>21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227</v>
      </c>
      <c r="G4" s="41">
        <v>11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228</v>
      </c>
      <c r="G5" s="41">
        <v>6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229</v>
      </c>
      <c r="G6" s="20">
        <v>28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183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52</v>
      </c>
      <c r="H13" s="7"/>
      <c r="I13" s="7"/>
      <c r="J13" s="7" t="s">
        <v>14</v>
      </c>
      <c r="K13" s="30">
        <f>G13/G11</f>
        <v>0.28415300546448086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51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1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131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183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3"/>
  <sheetViews>
    <sheetView workbookViewId="0">
      <selection activeCell="F12" sqref="F12"/>
    </sheetView>
  </sheetViews>
  <sheetFormatPr defaultRowHeight="15" x14ac:dyDescent="0.25"/>
  <cols>
    <col min="6" max="6" width="27.85546875" customWidth="1"/>
    <col min="7" max="7" width="17.8554687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230</v>
      </c>
      <c r="G2" s="56">
        <v>168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231</v>
      </c>
      <c r="G3" s="41">
        <v>131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232</v>
      </c>
      <c r="G4" s="41">
        <v>143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233</v>
      </c>
      <c r="G5" s="41">
        <v>120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234</v>
      </c>
      <c r="G6" s="41">
        <v>61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235</v>
      </c>
      <c r="G7" s="41">
        <v>120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236</v>
      </c>
      <c r="G8" s="20">
        <v>87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237</v>
      </c>
      <c r="G9" s="31">
        <v>72</v>
      </c>
      <c r="H9" s="7"/>
      <c r="I9" s="7"/>
      <c r="J9" s="7"/>
      <c r="K9" s="7"/>
    </row>
    <row r="10" spans="5:11" ht="15" customHeight="1" x14ac:dyDescent="0.25">
      <c r="E10" s="44">
        <v>9</v>
      </c>
      <c r="F10" s="35" t="s">
        <v>238</v>
      </c>
      <c r="G10" s="31">
        <v>90</v>
      </c>
      <c r="H10" s="7"/>
      <c r="I10" s="7"/>
      <c r="J10" s="7"/>
      <c r="K10" s="7"/>
    </row>
    <row r="11" spans="5:11" ht="15" customHeight="1" thickBot="1" x14ac:dyDescent="0.3">
      <c r="E11" s="7"/>
      <c r="F11" s="7"/>
      <c r="G11" s="7"/>
      <c r="H11" s="7"/>
      <c r="I11" s="7"/>
      <c r="J11" s="7"/>
      <c r="K11" s="7"/>
    </row>
    <row r="12" spans="5:11" ht="15" customHeight="1" thickBot="1" x14ac:dyDescent="0.3">
      <c r="E12" s="7"/>
      <c r="F12" s="7" t="s">
        <v>427</v>
      </c>
      <c r="G12" s="29">
        <v>420</v>
      </c>
      <c r="H12" s="7"/>
      <c r="I12" s="7"/>
      <c r="J12" s="7"/>
      <c r="K12" s="7"/>
    </row>
    <row r="13" spans="5:11" ht="15" customHeight="1" thickBot="1" x14ac:dyDescent="0.3">
      <c r="E13" s="7"/>
      <c r="F13" s="7"/>
      <c r="G13" s="7"/>
      <c r="H13" s="7"/>
      <c r="I13" s="7"/>
      <c r="J13" s="7"/>
      <c r="K13" s="7"/>
    </row>
    <row r="14" spans="5:11" ht="15" customHeight="1" thickBot="1" x14ac:dyDescent="0.3">
      <c r="E14" s="7"/>
      <c r="F14" s="7" t="s">
        <v>9</v>
      </c>
      <c r="G14" s="22">
        <v>250</v>
      </c>
      <c r="H14" s="7"/>
      <c r="I14" s="7"/>
      <c r="J14" s="7" t="s">
        <v>14</v>
      </c>
      <c r="K14" s="30">
        <f>G14/G12</f>
        <v>0.59523809523809523</v>
      </c>
    </row>
    <row r="15" spans="5:11" ht="15" customHeight="1" thickBot="1" x14ac:dyDescent="0.3">
      <c r="E15" s="7"/>
      <c r="F15" s="7"/>
      <c r="G15" s="7"/>
      <c r="H15" s="7"/>
      <c r="I15" s="7"/>
      <c r="J15" s="7"/>
      <c r="K15" s="7"/>
    </row>
    <row r="16" spans="5:11" ht="15" customHeight="1" thickBot="1" x14ac:dyDescent="0.3">
      <c r="E16" s="7"/>
      <c r="F16" s="7" t="s">
        <v>10</v>
      </c>
      <c r="G16" s="22">
        <v>249</v>
      </c>
      <c r="H16" s="7"/>
      <c r="I16" s="7"/>
      <c r="J16" s="7"/>
      <c r="K16" s="7"/>
    </row>
    <row r="17" spans="5:11" ht="15" customHeight="1" thickBot="1" x14ac:dyDescent="0.3">
      <c r="E17" s="7"/>
      <c r="F17" s="7"/>
      <c r="G17" s="7"/>
      <c r="H17" s="7"/>
      <c r="I17" s="7"/>
      <c r="J17" s="7"/>
      <c r="K17" s="7"/>
    </row>
    <row r="18" spans="5:11" ht="15" customHeight="1" thickBot="1" x14ac:dyDescent="0.3">
      <c r="E18" s="7"/>
      <c r="F18" s="7" t="s">
        <v>8</v>
      </c>
      <c r="G18" s="22">
        <v>1</v>
      </c>
      <c r="H18" s="7"/>
      <c r="I18" s="7"/>
      <c r="J18" s="7"/>
      <c r="K18" s="7"/>
    </row>
    <row r="19" spans="5:11" ht="15" customHeight="1" thickBot="1" x14ac:dyDescent="0.3">
      <c r="E19" s="7"/>
      <c r="F19" s="7"/>
      <c r="G19" s="7"/>
      <c r="H19" s="7"/>
      <c r="I19" s="7"/>
      <c r="J19" s="7"/>
      <c r="K19" s="7"/>
    </row>
    <row r="20" spans="5:11" ht="15" customHeight="1" thickBot="1" x14ac:dyDescent="0.3">
      <c r="E20" s="7"/>
      <c r="F20" s="7" t="s">
        <v>11</v>
      </c>
      <c r="G20" s="22">
        <v>170</v>
      </c>
      <c r="H20" s="7"/>
      <c r="I20" s="7"/>
      <c r="J20" s="7"/>
      <c r="K20" s="7"/>
    </row>
    <row r="21" spans="5:11" ht="15" customHeight="1" thickBot="1" x14ac:dyDescent="0.3">
      <c r="E21" s="7"/>
      <c r="F21" s="7"/>
      <c r="G21" s="7"/>
      <c r="H21" s="7"/>
      <c r="I21" s="7"/>
      <c r="J21" s="7"/>
      <c r="K21" s="7"/>
    </row>
    <row r="22" spans="5:11" ht="15" customHeight="1" thickBot="1" x14ac:dyDescent="0.3">
      <c r="E22" s="7"/>
      <c r="F22" s="24" t="s">
        <v>12</v>
      </c>
      <c r="G22" s="37">
        <f>G16+G18+G20</f>
        <v>420</v>
      </c>
      <c r="H22" s="7"/>
      <c r="I22" s="7"/>
      <c r="J22" s="7"/>
      <c r="K22" s="7"/>
    </row>
    <row r="23" spans="5:11" ht="15" customHeight="1" x14ac:dyDescent="0.25"/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28515625" customWidth="1"/>
    <col min="7" max="7" width="18.285156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239</v>
      </c>
      <c r="G2" s="56">
        <v>47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240</v>
      </c>
      <c r="G3" s="41">
        <v>41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241</v>
      </c>
      <c r="G4" s="41">
        <v>30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242</v>
      </c>
      <c r="G5" s="41">
        <v>44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243</v>
      </c>
      <c r="G6" s="41">
        <v>31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244</v>
      </c>
      <c r="G7" s="41">
        <v>38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245</v>
      </c>
      <c r="G8" s="41">
        <v>49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238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94</v>
      </c>
      <c r="H13" s="7"/>
      <c r="I13" s="7"/>
      <c r="J13" s="7" t="s">
        <v>14</v>
      </c>
      <c r="K13" s="30">
        <f>G13/G11</f>
        <v>0.3949579831932773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88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6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144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238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4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1406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246</v>
      </c>
      <c r="G2" s="56">
        <v>51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247</v>
      </c>
      <c r="G3" s="41">
        <v>42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248</v>
      </c>
      <c r="G4" s="41">
        <v>46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249</v>
      </c>
      <c r="G5" s="41">
        <v>42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250</v>
      </c>
      <c r="G6" s="41">
        <v>47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251</v>
      </c>
      <c r="G7" s="41">
        <v>48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252</v>
      </c>
      <c r="G8" s="41">
        <v>42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468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65</v>
      </c>
      <c r="H13" s="7"/>
      <c r="I13" s="7"/>
      <c r="J13" s="7" t="s">
        <v>14</v>
      </c>
      <c r="K13" s="30">
        <f>G13/G11</f>
        <v>0.1388888888888889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64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1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401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466</v>
      </c>
      <c r="H21" s="7"/>
      <c r="I21" s="7"/>
      <c r="J21" s="7"/>
      <c r="K21" s="7"/>
    </row>
    <row r="22" spans="5:11" ht="15" customHeight="1" x14ac:dyDescent="0.25"/>
    <row r="24" spans="5:11" x14ac:dyDescent="0.25">
      <c r="F24" t="s">
        <v>350</v>
      </c>
      <c r="G24" t="s">
        <v>353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5"/>
  <sheetViews>
    <sheetView workbookViewId="0">
      <selection activeCell="F11" sqref="F11"/>
    </sheetView>
  </sheetViews>
  <sheetFormatPr defaultRowHeight="15" x14ac:dyDescent="0.25"/>
  <cols>
    <col min="6" max="6" width="27.28515625" customWidth="1"/>
    <col min="7" max="7" width="18.28515625" customWidth="1"/>
    <col min="10" max="10" width="17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9" t="s">
        <v>253</v>
      </c>
      <c r="G2" s="56">
        <v>36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45" t="s">
        <v>254</v>
      </c>
      <c r="G3" s="41">
        <v>35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45" t="s">
        <v>255</v>
      </c>
      <c r="G4" s="41">
        <v>70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45" t="s">
        <v>256</v>
      </c>
      <c r="G5" s="41">
        <v>64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45" t="s">
        <v>257</v>
      </c>
      <c r="G6" s="20">
        <v>36</v>
      </c>
      <c r="H6" s="2"/>
      <c r="I6" s="7"/>
      <c r="J6" s="7"/>
      <c r="K6" s="7"/>
    </row>
    <row r="7" spans="5:11" ht="15" customHeight="1" thickBot="1" x14ac:dyDescent="0.3">
      <c r="E7" s="52"/>
      <c r="F7" s="25"/>
      <c r="G7" s="25"/>
      <c r="H7" s="2"/>
      <c r="I7" s="7"/>
      <c r="J7" s="7"/>
      <c r="K7" s="7"/>
    </row>
    <row r="8" spans="5:11" ht="15" customHeight="1" thickBot="1" x14ac:dyDescent="0.3">
      <c r="E8" s="16"/>
      <c r="F8" s="25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370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109</v>
      </c>
      <c r="H13" s="7"/>
      <c r="I13" s="7"/>
      <c r="J13" s="7" t="s">
        <v>14</v>
      </c>
      <c r="K13" s="30">
        <f>G13/G11</f>
        <v>0.29459459459459458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109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258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367</v>
      </c>
      <c r="H21" s="7"/>
      <c r="I21" s="7"/>
      <c r="J21" s="7"/>
      <c r="K21" s="7"/>
    </row>
    <row r="22" spans="5:11" ht="15" customHeight="1" x14ac:dyDescent="0.25"/>
    <row r="25" spans="5:11" x14ac:dyDescent="0.25">
      <c r="F25" t="s">
        <v>354</v>
      </c>
      <c r="G25" t="s">
        <v>357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5703125" customWidth="1"/>
    <col min="7" max="7" width="18.42578125" customWidth="1"/>
    <col min="9" max="9" width="9.140625" customWidth="1"/>
    <col min="10" max="10" width="18.710937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258</v>
      </c>
      <c r="G2" s="56">
        <v>45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259</v>
      </c>
      <c r="G3" s="41">
        <v>44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260</v>
      </c>
      <c r="G4" s="41">
        <v>37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261</v>
      </c>
      <c r="G5" s="57">
        <v>36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58" t="s">
        <v>262</v>
      </c>
      <c r="G6" s="20">
        <v>42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177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50</v>
      </c>
      <c r="H13" s="7"/>
      <c r="I13" s="7"/>
      <c r="J13" s="7" t="s">
        <v>14</v>
      </c>
      <c r="K13" s="30">
        <f>G13/G11</f>
        <v>0.2824858757062147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50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127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177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1"/>
  <sheetViews>
    <sheetView workbookViewId="0">
      <selection activeCell="F11" sqref="F11"/>
    </sheetView>
  </sheetViews>
  <sheetFormatPr defaultRowHeight="15" x14ac:dyDescent="0.25"/>
  <cols>
    <col min="6" max="6" width="31.7109375" customWidth="1"/>
    <col min="7" max="7" width="18.140625" customWidth="1"/>
    <col min="10" max="10" width="18.42578125" customWidth="1"/>
  </cols>
  <sheetData>
    <row r="1" spans="5:11" s="7" customFormat="1" ht="15" customHeight="1" thickBot="1" x14ac:dyDescent="0.3">
      <c r="E1" s="15" t="s">
        <v>7</v>
      </c>
      <c r="F1" s="54" t="s">
        <v>13</v>
      </c>
      <c r="G1" s="53"/>
      <c r="H1" s="21"/>
    </row>
    <row r="2" spans="5:11" s="7" customFormat="1" ht="15" customHeight="1" thickBot="1" x14ac:dyDescent="0.3">
      <c r="E2" s="48">
        <v>1</v>
      </c>
      <c r="F2" s="50" t="s">
        <v>20</v>
      </c>
      <c r="G2" s="34">
        <v>72</v>
      </c>
      <c r="H2" s="4"/>
    </row>
    <row r="3" spans="5:11" s="7" customFormat="1" ht="15" customHeight="1" thickBot="1" x14ac:dyDescent="0.3">
      <c r="E3" s="42">
        <v>2</v>
      </c>
      <c r="F3" s="35" t="s">
        <v>21</v>
      </c>
      <c r="G3" s="20">
        <v>72</v>
      </c>
      <c r="H3" s="2"/>
      <c r="J3" t="s">
        <v>349</v>
      </c>
      <c r="K3" s="7">
        <v>5</v>
      </c>
    </row>
    <row r="4" spans="5:11" s="7" customFormat="1" ht="15" customHeight="1" thickBot="1" x14ac:dyDescent="0.3">
      <c r="E4" s="42">
        <v>3</v>
      </c>
      <c r="F4" s="35" t="s">
        <v>22</v>
      </c>
      <c r="G4" s="20">
        <v>72</v>
      </c>
      <c r="H4" s="2"/>
    </row>
    <row r="5" spans="5:11" s="7" customFormat="1" ht="15" customHeight="1" thickBot="1" x14ac:dyDescent="0.3">
      <c r="E5" s="42">
        <v>4</v>
      </c>
      <c r="F5" s="35" t="s">
        <v>23</v>
      </c>
      <c r="G5" s="20">
        <v>72</v>
      </c>
      <c r="H5" s="2"/>
    </row>
    <row r="6" spans="5:11" s="7" customFormat="1" ht="15" customHeight="1" thickBot="1" x14ac:dyDescent="0.3">
      <c r="E6" s="42">
        <v>5</v>
      </c>
      <c r="F6" s="35" t="s">
        <v>24</v>
      </c>
      <c r="G6" s="20">
        <v>72</v>
      </c>
      <c r="H6" s="2"/>
    </row>
    <row r="7" spans="5:11" s="7" customFormat="1" ht="15" customHeight="1" thickBot="1" x14ac:dyDescent="0.3">
      <c r="E7" s="52"/>
      <c r="F7" s="25"/>
      <c r="G7" s="25"/>
      <c r="H7" s="2"/>
    </row>
    <row r="8" spans="5:11" s="7" customFormat="1" ht="15" customHeight="1" thickBot="1" x14ac:dyDescent="0.3">
      <c r="E8" s="16"/>
      <c r="F8" s="25"/>
      <c r="G8" s="25"/>
      <c r="H8" s="2"/>
    </row>
    <row r="9" spans="5:11" s="7" customFormat="1" ht="15" customHeight="1" x14ac:dyDescent="0.25">
      <c r="G9" s="12"/>
    </row>
    <row r="10" spans="5:11" s="7" customFormat="1" ht="15" customHeight="1" thickBot="1" x14ac:dyDescent="0.3"/>
    <row r="11" spans="5:11" s="7" customFormat="1" ht="15" customHeight="1" thickBot="1" x14ac:dyDescent="0.3">
      <c r="F11" s="7" t="s">
        <v>427</v>
      </c>
      <c r="G11" s="29">
        <v>325</v>
      </c>
    </row>
    <row r="12" spans="5:11" s="7" customFormat="1" ht="15" customHeight="1" thickBot="1" x14ac:dyDescent="0.3"/>
    <row r="13" spans="5:11" s="7" customFormat="1" ht="15" customHeight="1" thickBot="1" x14ac:dyDescent="0.3">
      <c r="F13" s="7" t="s">
        <v>9</v>
      </c>
      <c r="G13" s="22">
        <v>72</v>
      </c>
      <c r="J13" s="7" t="s">
        <v>14</v>
      </c>
      <c r="K13" s="30">
        <f>G13/G11</f>
        <v>0.22153846153846155</v>
      </c>
    </row>
    <row r="14" spans="5:11" s="7" customFormat="1" ht="15" customHeight="1" thickBot="1" x14ac:dyDescent="0.3"/>
    <row r="15" spans="5:11" s="7" customFormat="1" ht="15" customHeight="1" thickBot="1" x14ac:dyDescent="0.3">
      <c r="F15" s="7" t="s">
        <v>10</v>
      </c>
      <c r="G15" s="22">
        <v>72</v>
      </c>
    </row>
    <row r="16" spans="5:11" s="7" customFormat="1" ht="15" customHeight="1" thickBot="1" x14ac:dyDescent="0.3"/>
    <row r="17" spans="6:7" s="7" customFormat="1" ht="15" customHeight="1" thickBot="1" x14ac:dyDescent="0.3">
      <c r="F17" s="7" t="s">
        <v>8</v>
      </c>
      <c r="G17" s="22">
        <v>0</v>
      </c>
    </row>
    <row r="18" spans="6:7" s="7" customFormat="1" ht="15" customHeight="1" thickBot="1" x14ac:dyDescent="0.3"/>
    <row r="19" spans="6:7" s="7" customFormat="1" ht="15" customHeight="1" thickBot="1" x14ac:dyDescent="0.3">
      <c r="F19" s="7" t="s">
        <v>11</v>
      </c>
      <c r="G19" s="22">
        <v>253</v>
      </c>
    </row>
    <row r="20" spans="6:7" s="7" customFormat="1" ht="15" customHeight="1" thickBot="1" x14ac:dyDescent="0.3"/>
    <row r="21" spans="6:7" s="7" customFormat="1" ht="15" customHeight="1" thickBot="1" x14ac:dyDescent="0.3">
      <c r="F21" s="24" t="s">
        <v>12</v>
      </c>
      <c r="G21" s="37">
        <f>G15+G17+G19</f>
        <v>325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1406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263</v>
      </c>
      <c r="G2" s="34">
        <v>42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264</v>
      </c>
      <c r="G3" s="20">
        <v>38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265</v>
      </c>
      <c r="G4" s="20">
        <v>33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236</v>
      </c>
      <c r="G5" s="20">
        <v>37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266</v>
      </c>
      <c r="G6" s="20">
        <v>29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267</v>
      </c>
      <c r="G7" s="20">
        <v>32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268</v>
      </c>
      <c r="G8" s="20">
        <v>24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549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72</v>
      </c>
      <c r="H13" s="7"/>
      <c r="I13" s="7"/>
      <c r="J13" s="7" t="s">
        <v>14</v>
      </c>
      <c r="K13" s="30">
        <f>G13/G11</f>
        <v>0.13114754098360656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72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477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549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140625" customWidth="1"/>
    <col min="7" max="7" width="18.42578125" customWidth="1"/>
    <col min="10" max="10" width="18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269</v>
      </c>
      <c r="G2" s="34">
        <v>99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270</v>
      </c>
      <c r="G3" s="20">
        <v>81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271</v>
      </c>
      <c r="G4" s="20">
        <v>82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272</v>
      </c>
      <c r="G5" s="20">
        <v>80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273</v>
      </c>
      <c r="G6" s="20">
        <v>81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274</v>
      </c>
      <c r="G7" s="20">
        <v>77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275</v>
      </c>
      <c r="G8" s="20">
        <v>77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285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115</v>
      </c>
      <c r="H13" s="7"/>
      <c r="I13" s="7"/>
      <c r="J13" s="7" t="s">
        <v>14</v>
      </c>
      <c r="K13" s="30">
        <f>G13/G11</f>
        <v>0.40350877192982454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113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2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169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284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" customWidth="1"/>
    <col min="7" max="7" width="18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276</v>
      </c>
      <c r="G2" s="34">
        <v>25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277</v>
      </c>
      <c r="G3" s="20">
        <v>14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278</v>
      </c>
      <c r="G4" s="20">
        <v>28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279</v>
      </c>
      <c r="G5" s="20">
        <v>27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280</v>
      </c>
      <c r="G6" s="20">
        <v>26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131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49</v>
      </c>
      <c r="H13" s="7"/>
      <c r="I13" s="7"/>
      <c r="J13" s="7" t="s">
        <v>14</v>
      </c>
      <c r="K13" s="30">
        <f>G13/G11</f>
        <v>0.37404580152671757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49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82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131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24"/>
  <sheetViews>
    <sheetView tabSelected="1" workbookViewId="0">
      <selection activeCell="F11" sqref="F11"/>
    </sheetView>
  </sheetViews>
  <sheetFormatPr defaultRowHeight="15" x14ac:dyDescent="0.25"/>
  <cols>
    <col min="6" max="6" width="28.42578125" customWidth="1"/>
    <col min="7" max="7" width="16.5703125" customWidth="1"/>
    <col min="10" max="10" width="20.140625" customWidth="1"/>
    <col min="11" max="11" width="11" customWidth="1"/>
  </cols>
  <sheetData>
    <row r="1" spans="5:12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  <c r="L1" s="12"/>
    </row>
    <row r="2" spans="5:12" ht="15" customHeight="1" thickBot="1" x14ac:dyDescent="0.3">
      <c r="E2" s="48">
        <v>1</v>
      </c>
      <c r="F2" s="61" t="s">
        <v>358</v>
      </c>
      <c r="G2" s="34">
        <v>13</v>
      </c>
      <c r="H2" s="4"/>
      <c r="I2" s="7"/>
      <c r="J2" s="7"/>
      <c r="K2" s="7"/>
      <c r="L2" s="12"/>
    </row>
    <row r="3" spans="5:12" ht="15" customHeight="1" thickBot="1" x14ac:dyDescent="0.3">
      <c r="E3" s="42">
        <v>2</v>
      </c>
      <c r="F3" s="62" t="s">
        <v>359</v>
      </c>
      <c r="G3" s="20">
        <v>4</v>
      </c>
      <c r="H3" s="2"/>
      <c r="I3" s="7"/>
      <c r="J3" s="7"/>
      <c r="K3" s="7"/>
      <c r="L3" s="12"/>
    </row>
    <row r="4" spans="5:12" ht="15" customHeight="1" thickBot="1" x14ac:dyDescent="0.3">
      <c r="E4" s="42">
        <v>3</v>
      </c>
      <c r="F4" s="62" t="s">
        <v>360</v>
      </c>
      <c r="G4" s="20">
        <v>13</v>
      </c>
      <c r="H4" s="2"/>
      <c r="I4" s="7"/>
      <c r="J4" t="s">
        <v>349</v>
      </c>
      <c r="K4" s="7">
        <v>5</v>
      </c>
      <c r="L4" s="12"/>
    </row>
    <row r="5" spans="5:12" ht="15" customHeight="1" thickBot="1" x14ac:dyDescent="0.3">
      <c r="E5" s="42">
        <v>4</v>
      </c>
      <c r="F5" s="62" t="s">
        <v>361</v>
      </c>
      <c r="G5" s="20">
        <v>7</v>
      </c>
      <c r="H5" s="2"/>
      <c r="I5" s="7"/>
      <c r="J5" s="7"/>
      <c r="K5" s="7"/>
      <c r="L5" s="12"/>
    </row>
    <row r="6" spans="5:12" ht="15" customHeight="1" thickBot="1" x14ac:dyDescent="0.3">
      <c r="E6" s="42">
        <v>5</v>
      </c>
      <c r="F6" s="62" t="s">
        <v>362</v>
      </c>
      <c r="G6" s="20">
        <v>7</v>
      </c>
      <c r="H6" s="2"/>
      <c r="I6" s="7"/>
      <c r="J6" s="7"/>
      <c r="K6" s="7"/>
      <c r="L6" s="12"/>
    </row>
    <row r="7" spans="5:12" ht="15" customHeight="1" thickBot="1" x14ac:dyDescent="0.3">
      <c r="E7" s="43"/>
      <c r="F7" s="18"/>
      <c r="G7" s="25"/>
      <c r="H7" s="2"/>
      <c r="I7" s="7"/>
      <c r="J7" s="7"/>
      <c r="K7" s="7"/>
      <c r="L7" s="12"/>
    </row>
    <row r="8" spans="5:12" ht="15" customHeight="1" thickBot="1" x14ac:dyDescent="0.3">
      <c r="E8" s="17"/>
      <c r="F8" s="19"/>
      <c r="G8" s="25"/>
      <c r="H8" s="2"/>
      <c r="I8" s="7"/>
      <c r="J8" s="7"/>
      <c r="K8" s="7"/>
      <c r="L8" s="12"/>
    </row>
    <row r="9" spans="5:12" ht="15" customHeight="1" x14ac:dyDescent="0.25">
      <c r="E9" s="7"/>
      <c r="F9" s="7"/>
      <c r="G9" s="12"/>
      <c r="H9" s="7"/>
      <c r="I9" s="7"/>
      <c r="J9" s="7"/>
      <c r="K9" s="7"/>
      <c r="L9" s="12"/>
    </row>
    <row r="10" spans="5:12" ht="15" customHeight="1" thickBot="1" x14ac:dyDescent="0.3">
      <c r="E10" s="7"/>
      <c r="F10" s="7"/>
      <c r="G10" s="7"/>
      <c r="H10" s="7"/>
      <c r="I10" s="7"/>
      <c r="J10" s="7"/>
      <c r="K10" s="7"/>
      <c r="L10" s="12"/>
    </row>
    <row r="11" spans="5:12" ht="15" customHeight="1" thickBot="1" x14ac:dyDescent="0.3">
      <c r="E11" s="7"/>
      <c r="F11" s="7" t="s">
        <v>427</v>
      </c>
      <c r="G11" s="29">
        <v>243</v>
      </c>
      <c r="H11" s="7"/>
      <c r="I11" s="7"/>
      <c r="J11" s="7"/>
      <c r="K11" s="7"/>
      <c r="L11" s="12"/>
    </row>
    <row r="12" spans="5:12" ht="15" customHeight="1" thickBot="1" x14ac:dyDescent="0.3">
      <c r="E12" s="7"/>
      <c r="F12" s="7"/>
      <c r="G12" s="7"/>
      <c r="H12" s="7"/>
      <c r="I12" s="7"/>
      <c r="J12" s="7"/>
      <c r="K12" s="7"/>
      <c r="L12" s="12"/>
    </row>
    <row r="13" spans="5:12" ht="15" customHeight="1" thickBot="1" x14ac:dyDescent="0.3">
      <c r="E13" s="7"/>
      <c r="F13" s="7" t="s">
        <v>9</v>
      </c>
      <c r="G13" s="22">
        <v>26</v>
      </c>
      <c r="H13" s="7"/>
      <c r="I13" s="7"/>
      <c r="J13" s="7" t="s">
        <v>14</v>
      </c>
      <c r="K13" s="30">
        <f>G13/G11</f>
        <v>0.10699588477366255</v>
      </c>
      <c r="L13" s="27"/>
    </row>
    <row r="14" spans="5:12" ht="15" customHeight="1" thickBot="1" x14ac:dyDescent="0.3">
      <c r="E14" s="7"/>
      <c r="F14" s="7"/>
      <c r="G14" s="7"/>
      <c r="H14" s="7"/>
      <c r="I14" s="7"/>
      <c r="J14" s="7"/>
      <c r="K14" s="7"/>
      <c r="L14" s="12"/>
    </row>
    <row r="15" spans="5:12" ht="15" customHeight="1" thickBot="1" x14ac:dyDescent="0.3">
      <c r="E15" s="7"/>
      <c r="F15" s="7" t="s">
        <v>10</v>
      </c>
      <c r="G15" s="22">
        <v>26</v>
      </c>
      <c r="H15" s="7"/>
      <c r="I15" s="7"/>
      <c r="J15" s="7"/>
      <c r="K15" s="7"/>
      <c r="L15" s="12"/>
    </row>
    <row r="16" spans="5:12" ht="15" customHeight="1" thickBot="1" x14ac:dyDescent="0.3">
      <c r="E16" s="7"/>
      <c r="F16" s="7"/>
      <c r="G16" s="7"/>
      <c r="H16" s="7"/>
      <c r="I16" s="7"/>
      <c r="J16" s="7"/>
      <c r="K16" s="7"/>
      <c r="L16" s="12"/>
    </row>
    <row r="17" spans="5:12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  <c r="L17" s="12"/>
    </row>
    <row r="18" spans="5:12" ht="15" customHeight="1" thickBot="1" x14ac:dyDescent="0.3">
      <c r="E18" s="7"/>
      <c r="F18" s="7"/>
      <c r="G18" s="7"/>
      <c r="H18" s="7"/>
      <c r="I18" s="7"/>
      <c r="J18" s="7"/>
      <c r="K18" s="7"/>
      <c r="L18" s="12"/>
    </row>
    <row r="19" spans="5:12" ht="15" customHeight="1" thickBot="1" x14ac:dyDescent="0.3">
      <c r="E19" s="7"/>
      <c r="F19" s="7" t="s">
        <v>11</v>
      </c>
      <c r="G19" s="22">
        <v>217</v>
      </c>
      <c r="H19" s="7"/>
      <c r="I19" s="7"/>
      <c r="J19" s="7"/>
      <c r="K19" s="7"/>
      <c r="L19" s="12"/>
    </row>
    <row r="20" spans="5:12" ht="15" customHeight="1" thickBot="1" x14ac:dyDescent="0.3">
      <c r="E20" s="7"/>
      <c r="F20" s="7"/>
      <c r="G20" s="7"/>
      <c r="H20" s="7"/>
      <c r="I20" s="7"/>
      <c r="J20" s="7"/>
      <c r="K20" s="7"/>
      <c r="L20" s="12"/>
    </row>
    <row r="21" spans="5:12" ht="15" customHeight="1" thickBot="1" x14ac:dyDescent="0.3">
      <c r="E21" s="7"/>
      <c r="F21" s="24" t="s">
        <v>12</v>
      </c>
      <c r="G21" s="37">
        <f>G15+G17+G19</f>
        <v>243</v>
      </c>
      <c r="H21" s="7"/>
      <c r="I21" s="7"/>
      <c r="J21" s="7"/>
      <c r="K21" s="7"/>
      <c r="L21" s="12"/>
    </row>
    <row r="22" spans="5:12" ht="15" customHeight="1" x14ac:dyDescent="0.25">
      <c r="L22" s="5"/>
    </row>
    <row r="23" spans="5:12" x14ac:dyDescent="0.25">
      <c r="E23" s="5"/>
      <c r="F23" s="5"/>
      <c r="G23" s="5"/>
      <c r="H23" s="5"/>
      <c r="I23" s="5"/>
      <c r="J23" s="5"/>
      <c r="K23" s="5"/>
      <c r="L23" s="5"/>
    </row>
    <row r="24" spans="5:12" x14ac:dyDescent="0.25">
      <c r="E24" s="5"/>
      <c r="F24" s="5"/>
      <c r="G24" s="5"/>
      <c r="H24" s="5"/>
      <c r="I24" s="5"/>
      <c r="J24" s="5"/>
      <c r="K24" s="5"/>
      <c r="L24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5703125" customWidth="1"/>
    <col min="7" max="7" width="18.28515625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281</v>
      </c>
      <c r="G2" s="56">
        <v>24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282</v>
      </c>
      <c r="G3" s="41">
        <v>12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283</v>
      </c>
      <c r="G4" s="41">
        <v>16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284</v>
      </c>
      <c r="G5" s="41">
        <v>13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285</v>
      </c>
      <c r="G6" s="20">
        <v>20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80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24</v>
      </c>
      <c r="H13" s="7"/>
      <c r="I13" s="7"/>
      <c r="J13" s="7" t="s">
        <v>14</v>
      </c>
      <c r="K13" s="30">
        <f>G13/G11</f>
        <v>0.3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24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56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80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285156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286</v>
      </c>
      <c r="G2" s="34">
        <v>24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287</v>
      </c>
      <c r="G3" s="20">
        <v>24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288</v>
      </c>
      <c r="G4" s="20">
        <v>24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289</v>
      </c>
      <c r="G5" s="20">
        <v>24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290</v>
      </c>
      <c r="G6" s="20">
        <v>25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84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27</v>
      </c>
      <c r="H13" s="7"/>
      <c r="I13" s="7"/>
      <c r="J13" s="7" t="s">
        <v>14</v>
      </c>
      <c r="K13" s="30">
        <f>G13/G11</f>
        <v>0.32142857142857145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25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2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57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84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4"/>
  <sheetViews>
    <sheetView workbookViewId="0">
      <selection activeCell="F11" sqref="F11"/>
    </sheetView>
  </sheetViews>
  <sheetFormatPr defaultRowHeight="15" x14ac:dyDescent="0.25"/>
  <cols>
    <col min="6" max="6" width="27.5703125" customWidth="1"/>
    <col min="7" max="7" width="18.140625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291</v>
      </c>
      <c r="G2" s="34">
        <v>30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292</v>
      </c>
      <c r="G3" s="20">
        <v>23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293</v>
      </c>
      <c r="G4" s="20">
        <v>24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294</v>
      </c>
      <c r="G5" s="20">
        <v>22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295</v>
      </c>
      <c r="G6" s="20">
        <v>23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155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46</v>
      </c>
      <c r="H13" s="7"/>
      <c r="I13" s="7"/>
      <c r="J13" s="7" t="s">
        <v>14</v>
      </c>
      <c r="K13" s="30">
        <f>G13/G11</f>
        <v>0.29677419354838708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46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108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154</v>
      </c>
      <c r="H21" s="7"/>
      <c r="I21" s="7"/>
      <c r="J21" s="7"/>
      <c r="K21" s="7"/>
    </row>
    <row r="22" spans="5:11" ht="15" customHeight="1" x14ac:dyDescent="0.25"/>
    <row r="24" spans="5:11" x14ac:dyDescent="0.25">
      <c r="F24" t="s">
        <v>350</v>
      </c>
      <c r="G24" t="s">
        <v>351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" customWidth="1"/>
    <col min="7" max="7" width="18.1406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296</v>
      </c>
      <c r="G2" s="34">
        <v>122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297</v>
      </c>
      <c r="G3" s="20">
        <v>118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298</v>
      </c>
      <c r="G4" s="20">
        <v>123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299</v>
      </c>
      <c r="G5" s="20">
        <v>121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300</v>
      </c>
      <c r="G6" s="20">
        <v>122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351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146</v>
      </c>
      <c r="H13" s="7"/>
      <c r="I13" s="7"/>
      <c r="J13" s="7" t="s">
        <v>14</v>
      </c>
      <c r="K13" s="30">
        <f>G13/G11</f>
        <v>0.41595441595441596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142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4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205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351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140625" customWidth="1"/>
    <col min="7" max="7" width="18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301</v>
      </c>
      <c r="G2" s="34">
        <v>62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302</v>
      </c>
      <c r="G3" s="20">
        <v>39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303</v>
      </c>
      <c r="G4" s="20">
        <v>41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304</v>
      </c>
      <c r="G5" s="20">
        <v>65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305</v>
      </c>
      <c r="G6" s="20">
        <v>60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306</v>
      </c>
      <c r="G7" s="20">
        <v>43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307</v>
      </c>
      <c r="G8" s="20">
        <v>38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144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77</v>
      </c>
      <c r="H13" s="7"/>
      <c r="I13" s="7"/>
      <c r="J13" s="7" t="s">
        <v>14</v>
      </c>
      <c r="K13" s="30">
        <f>G13/G11</f>
        <v>0.53472222222222221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75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2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67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144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5"/>
  <sheetViews>
    <sheetView workbookViewId="0">
      <selection activeCell="F12" sqref="F12"/>
    </sheetView>
  </sheetViews>
  <sheetFormatPr defaultRowHeight="15" x14ac:dyDescent="0.25"/>
  <cols>
    <col min="6" max="6" width="27.140625" customWidth="1"/>
    <col min="7" max="7" width="18.140625" customWidth="1"/>
    <col min="10" max="10" width="18.710937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308</v>
      </c>
      <c r="G2" s="34">
        <v>42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309</v>
      </c>
      <c r="G3" s="20">
        <v>32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310</v>
      </c>
      <c r="G4" s="20">
        <v>32</v>
      </c>
      <c r="H4" s="2"/>
      <c r="I4" s="7"/>
      <c r="J4" t="s">
        <v>349</v>
      </c>
      <c r="K4" s="7">
        <v>9</v>
      </c>
    </row>
    <row r="5" spans="5:11" ht="15" customHeight="1" thickBot="1" x14ac:dyDescent="0.3">
      <c r="E5" s="42">
        <v>4</v>
      </c>
      <c r="F5" s="35" t="s">
        <v>311</v>
      </c>
      <c r="G5" s="20">
        <v>31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312</v>
      </c>
      <c r="G6" s="20">
        <v>35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313</v>
      </c>
      <c r="G7" s="20">
        <v>29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314</v>
      </c>
      <c r="G8" s="20">
        <v>30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315</v>
      </c>
      <c r="G9" s="31">
        <v>25</v>
      </c>
      <c r="H9" s="7"/>
      <c r="I9" s="7"/>
      <c r="J9" s="7"/>
      <c r="K9" s="7"/>
    </row>
    <row r="10" spans="5:11" ht="15" customHeight="1" x14ac:dyDescent="0.25">
      <c r="E10" s="44">
        <v>9</v>
      </c>
      <c r="F10" s="35" t="s">
        <v>316</v>
      </c>
      <c r="G10" s="31">
        <v>26</v>
      </c>
      <c r="H10" s="7"/>
      <c r="I10" s="7"/>
      <c r="J10" s="7"/>
      <c r="K10" s="7"/>
    </row>
    <row r="11" spans="5:11" ht="15" customHeight="1" thickBot="1" x14ac:dyDescent="0.3">
      <c r="E11" s="7"/>
      <c r="F11" s="7"/>
      <c r="G11" s="7"/>
      <c r="H11" s="7"/>
      <c r="I11" s="7"/>
      <c r="J11" s="7"/>
      <c r="K11" s="7"/>
    </row>
    <row r="12" spans="5:11" ht="15" customHeight="1" thickBot="1" x14ac:dyDescent="0.3">
      <c r="E12" s="7"/>
      <c r="F12" s="7" t="s">
        <v>427</v>
      </c>
      <c r="G12" s="29">
        <v>634</v>
      </c>
      <c r="H12" s="7"/>
      <c r="I12" s="7"/>
      <c r="J12" s="7"/>
      <c r="K12" s="7"/>
    </row>
    <row r="13" spans="5:11" ht="15" customHeight="1" thickBot="1" x14ac:dyDescent="0.3">
      <c r="E13" s="7"/>
      <c r="F13" s="7"/>
      <c r="G13" s="7"/>
      <c r="H13" s="7"/>
      <c r="I13" s="7"/>
      <c r="J13" s="7"/>
      <c r="K13" s="7"/>
    </row>
    <row r="14" spans="5:11" ht="15" customHeight="1" thickBot="1" x14ac:dyDescent="0.3">
      <c r="E14" s="7"/>
      <c r="F14" s="7" t="s">
        <v>9</v>
      </c>
      <c r="G14" s="22">
        <v>62</v>
      </c>
      <c r="H14" s="7"/>
      <c r="I14" s="7"/>
      <c r="J14" s="7" t="s">
        <v>14</v>
      </c>
      <c r="K14" s="30">
        <f>G14/G12</f>
        <v>9.7791798107255523E-2</v>
      </c>
    </row>
    <row r="15" spans="5:11" ht="15" customHeight="1" thickBot="1" x14ac:dyDescent="0.3">
      <c r="E15" s="7"/>
      <c r="F15" s="7"/>
      <c r="G15" s="7"/>
      <c r="H15" s="7"/>
      <c r="I15" s="7"/>
      <c r="J15" s="7"/>
      <c r="K15" s="7"/>
    </row>
    <row r="16" spans="5:11" ht="15" customHeight="1" thickBot="1" x14ac:dyDescent="0.3">
      <c r="E16" s="7"/>
      <c r="F16" s="7" t="s">
        <v>10</v>
      </c>
      <c r="G16" s="22">
        <v>62</v>
      </c>
      <c r="H16" s="7"/>
      <c r="I16" s="7"/>
      <c r="J16" s="7"/>
      <c r="K16" s="7"/>
    </row>
    <row r="17" spans="5:11" ht="15" customHeight="1" thickBot="1" x14ac:dyDescent="0.3">
      <c r="E17" s="7"/>
      <c r="F17" s="7"/>
      <c r="G17" s="7"/>
      <c r="H17" s="7"/>
      <c r="I17" s="7"/>
      <c r="J17" s="7"/>
      <c r="K17" s="7"/>
    </row>
    <row r="18" spans="5:11" ht="15" customHeight="1" thickBot="1" x14ac:dyDescent="0.3">
      <c r="E18" s="7"/>
      <c r="F18" s="7" t="s">
        <v>8</v>
      </c>
      <c r="G18" s="22">
        <v>0</v>
      </c>
      <c r="H18" s="7"/>
      <c r="I18" s="7"/>
      <c r="J18" s="7"/>
      <c r="K18" s="7"/>
    </row>
    <row r="19" spans="5:11" ht="15" customHeight="1" thickBot="1" x14ac:dyDescent="0.3">
      <c r="E19" s="7"/>
      <c r="F19" s="7"/>
      <c r="G19" s="7"/>
      <c r="H19" s="7"/>
      <c r="I19" s="7"/>
      <c r="J19" s="7"/>
      <c r="K19" s="7"/>
    </row>
    <row r="20" spans="5:11" ht="15" customHeight="1" thickBot="1" x14ac:dyDescent="0.3">
      <c r="E20" s="7"/>
      <c r="F20" s="7" t="s">
        <v>11</v>
      </c>
      <c r="G20" s="22">
        <v>569</v>
      </c>
      <c r="H20" s="7"/>
      <c r="I20" s="7"/>
      <c r="J20" s="7"/>
      <c r="K20" s="7"/>
    </row>
    <row r="21" spans="5:11" ht="15" customHeight="1" thickBot="1" x14ac:dyDescent="0.3">
      <c r="E21" s="7"/>
      <c r="F21" s="7"/>
      <c r="G21" s="7"/>
      <c r="H21" s="7"/>
      <c r="I21" s="7"/>
      <c r="J21" s="7"/>
      <c r="K21" s="7"/>
    </row>
    <row r="22" spans="5:11" ht="15" customHeight="1" thickBot="1" x14ac:dyDescent="0.3">
      <c r="E22" s="7"/>
      <c r="F22" s="24" t="s">
        <v>12</v>
      </c>
      <c r="G22" s="37">
        <f>G16+G18+G20</f>
        <v>631</v>
      </c>
      <c r="H22" s="7"/>
      <c r="I22" s="7"/>
      <c r="J22" s="7"/>
      <c r="K22" s="7"/>
    </row>
    <row r="23" spans="5:11" ht="15" customHeight="1" x14ac:dyDescent="0.25"/>
    <row r="25" spans="5:11" x14ac:dyDescent="0.25">
      <c r="F25" t="s">
        <v>350</v>
      </c>
      <c r="G25" t="s">
        <v>352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8" customWidth="1"/>
    <col min="7" max="7" width="18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55"/>
      <c r="H1" s="1"/>
    </row>
    <row r="2" spans="5:11" ht="15" customHeight="1" thickBot="1" x14ac:dyDescent="0.3">
      <c r="E2" s="48">
        <v>1</v>
      </c>
      <c r="F2" s="50" t="s">
        <v>25</v>
      </c>
      <c r="G2" s="36">
        <v>44</v>
      </c>
      <c r="H2" s="4"/>
    </row>
    <row r="3" spans="5:11" ht="15" customHeight="1" thickBot="1" x14ac:dyDescent="0.3">
      <c r="E3" s="42">
        <v>2</v>
      </c>
      <c r="F3" s="35" t="s">
        <v>26</v>
      </c>
      <c r="G3" s="3">
        <v>42</v>
      </c>
      <c r="H3" s="2"/>
    </row>
    <row r="4" spans="5:11" ht="15" customHeight="1" thickBot="1" x14ac:dyDescent="0.3">
      <c r="E4" s="42">
        <v>3</v>
      </c>
      <c r="F4" s="35" t="s">
        <v>27</v>
      </c>
      <c r="G4" s="3">
        <v>43</v>
      </c>
      <c r="H4" s="2"/>
      <c r="J4" t="s">
        <v>349</v>
      </c>
      <c r="K4">
        <v>7</v>
      </c>
    </row>
    <row r="5" spans="5:11" ht="15" customHeight="1" thickBot="1" x14ac:dyDescent="0.3">
      <c r="E5" s="42">
        <v>4</v>
      </c>
      <c r="F5" s="35" t="s">
        <v>28</v>
      </c>
      <c r="G5" s="3">
        <v>41</v>
      </c>
      <c r="H5" s="2"/>
    </row>
    <row r="6" spans="5:11" ht="15" customHeight="1" thickBot="1" x14ac:dyDescent="0.3">
      <c r="E6" s="42">
        <v>5</v>
      </c>
      <c r="F6" s="35" t="s">
        <v>29</v>
      </c>
      <c r="G6" s="3">
        <v>42</v>
      </c>
      <c r="H6" s="2"/>
    </row>
    <row r="7" spans="5:11" ht="15" customHeight="1" thickBot="1" x14ac:dyDescent="0.3">
      <c r="E7" s="42">
        <v>6</v>
      </c>
      <c r="F7" s="35" t="s">
        <v>30</v>
      </c>
      <c r="G7" s="3">
        <v>43</v>
      </c>
      <c r="H7" s="2"/>
    </row>
    <row r="8" spans="5:11" ht="15" customHeight="1" thickBot="1" x14ac:dyDescent="0.3">
      <c r="E8" s="42">
        <v>7</v>
      </c>
      <c r="F8" s="35" t="s">
        <v>31</v>
      </c>
      <c r="G8" s="3">
        <v>41</v>
      </c>
      <c r="H8" s="2"/>
    </row>
    <row r="9" spans="5:11" ht="15" customHeight="1" x14ac:dyDescent="0.25">
      <c r="G9" s="5"/>
    </row>
    <row r="10" spans="5:11" ht="15" customHeight="1" thickBot="1" x14ac:dyDescent="0.3">
      <c r="G10" s="5"/>
    </row>
    <row r="11" spans="5:11" ht="15" customHeight="1" thickBot="1" x14ac:dyDescent="0.3">
      <c r="F11" s="12" t="s">
        <v>427</v>
      </c>
      <c r="G11" s="14">
        <v>77</v>
      </c>
    </row>
    <row r="12" spans="5:11" ht="15" customHeight="1" thickBot="1" x14ac:dyDescent="0.3">
      <c r="K12" s="5"/>
    </row>
    <row r="13" spans="5:11" ht="15" customHeight="1" thickBot="1" x14ac:dyDescent="0.3">
      <c r="F13" t="s">
        <v>9</v>
      </c>
      <c r="G13" s="6">
        <v>48</v>
      </c>
      <c r="J13" s="5" t="s">
        <v>14</v>
      </c>
      <c r="K13" s="28">
        <f>G13/G11</f>
        <v>0.62337662337662336</v>
      </c>
    </row>
    <row r="14" spans="5:11" ht="15" customHeight="1" thickBot="1" x14ac:dyDescent="0.3"/>
    <row r="15" spans="5:11" ht="15" customHeight="1" thickBot="1" x14ac:dyDescent="0.3">
      <c r="F15" t="s">
        <v>10</v>
      </c>
      <c r="G15" s="6">
        <v>46</v>
      </c>
    </row>
    <row r="16" spans="5:11" ht="15" customHeight="1" thickBot="1" x14ac:dyDescent="0.3"/>
    <row r="17" spans="5:8" ht="15" customHeight="1" thickBot="1" x14ac:dyDescent="0.3">
      <c r="F17" s="7" t="s">
        <v>8</v>
      </c>
      <c r="G17" s="6">
        <v>2</v>
      </c>
    </row>
    <row r="18" spans="5:8" ht="15" customHeight="1" thickBot="1" x14ac:dyDescent="0.3"/>
    <row r="19" spans="5:8" ht="15" customHeight="1" thickBot="1" x14ac:dyDescent="0.3">
      <c r="F19" t="s">
        <v>11</v>
      </c>
      <c r="G19" s="6">
        <v>29</v>
      </c>
    </row>
    <row r="20" spans="5:8" ht="15" customHeight="1" thickBot="1" x14ac:dyDescent="0.3"/>
    <row r="21" spans="5:8" ht="15" customHeight="1" thickBot="1" x14ac:dyDescent="0.3">
      <c r="F21" s="8" t="s">
        <v>12</v>
      </c>
      <c r="G21" s="38">
        <f>G15+G17+G19</f>
        <v>77</v>
      </c>
    </row>
    <row r="22" spans="5:8" ht="15" customHeight="1" x14ac:dyDescent="0.25">
      <c r="E22" s="5"/>
      <c r="F22" s="5"/>
      <c r="G22" s="5"/>
      <c r="H22" s="5"/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4"/>
  <sheetViews>
    <sheetView workbookViewId="0">
      <selection activeCell="F11" sqref="F11"/>
    </sheetView>
  </sheetViews>
  <sheetFormatPr defaultRowHeight="15" x14ac:dyDescent="0.25"/>
  <cols>
    <col min="6" max="6" width="27.140625" customWidth="1"/>
    <col min="7" max="7" width="18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317</v>
      </c>
      <c r="G2" s="34">
        <v>109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318</v>
      </c>
      <c r="G3" s="20">
        <v>102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319</v>
      </c>
      <c r="G4" s="20">
        <v>105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320</v>
      </c>
      <c r="G5" s="20">
        <v>106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321</v>
      </c>
      <c r="G6" s="20">
        <v>104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152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114</v>
      </c>
      <c r="H13" s="7"/>
      <c r="I13" s="7"/>
      <c r="J13" s="7" t="s">
        <v>14</v>
      </c>
      <c r="K13" s="30">
        <f>G13/G11</f>
        <v>0.75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112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2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37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151</v>
      </c>
      <c r="H21" s="7"/>
      <c r="I21" s="7"/>
      <c r="J21" s="7"/>
      <c r="K21" s="7"/>
    </row>
    <row r="22" spans="5:11" ht="15" customHeight="1" x14ac:dyDescent="0.25"/>
    <row r="24" spans="5:11" x14ac:dyDescent="0.25">
      <c r="F24" t="s">
        <v>350</v>
      </c>
      <c r="G24" t="s">
        <v>351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140625" customWidth="1"/>
    <col min="7" max="7" width="18.1406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322</v>
      </c>
      <c r="G2" s="34">
        <v>198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323</v>
      </c>
      <c r="G3" s="20">
        <v>201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324</v>
      </c>
      <c r="G4" s="20">
        <v>200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147</v>
      </c>
      <c r="G5" s="20">
        <v>193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325</v>
      </c>
      <c r="G6" s="20">
        <v>197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326</v>
      </c>
      <c r="G7" s="20">
        <v>190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327</v>
      </c>
      <c r="G8" s="20">
        <v>191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636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216</v>
      </c>
      <c r="H13" s="7"/>
      <c r="I13" s="7"/>
      <c r="J13" s="7" t="s">
        <v>14</v>
      </c>
      <c r="K13" s="30">
        <f>G13/G11</f>
        <v>0.33962264150943394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216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420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636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5"/>
  <sheetViews>
    <sheetView workbookViewId="0">
      <selection activeCell="F14" sqref="F14"/>
    </sheetView>
  </sheetViews>
  <sheetFormatPr defaultRowHeight="15" x14ac:dyDescent="0.25"/>
  <cols>
    <col min="6" max="6" width="27.28515625" customWidth="1"/>
    <col min="7" max="7" width="18.285156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328</v>
      </c>
      <c r="G2" s="34">
        <v>30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329</v>
      </c>
      <c r="G3" s="20">
        <v>19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330</v>
      </c>
      <c r="G4" s="20">
        <v>64</v>
      </c>
      <c r="H4" s="2"/>
      <c r="I4" s="7"/>
      <c r="J4" t="s">
        <v>349</v>
      </c>
      <c r="K4" s="7">
        <v>11</v>
      </c>
    </row>
    <row r="5" spans="5:11" ht="15" customHeight="1" thickBot="1" x14ac:dyDescent="0.3">
      <c r="E5" s="42">
        <v>4</v>
      </c>
      <c r="F5" s="35" t="s">
        <v>331</v>
      </c>
      <c r="G5" s="20">
        <v>21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332</v>
      </c>
      <c r="G6" s="20">
        <v>17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333</v>
      </c>
      <c r="G7" s="20">
        <v>15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334</v>
      </c>
      <c r="G8" s="20">
        <v>19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335</v>
      </c>
      <c r="G9" s="31">
        <v>16</v>
      </c>
      <c r="H9" s="7"/>
      <c r="I9" s="7"/>
      <c r="J9" s="7"/>
      <c r="K9" s="7"/>
    </row>
    <row r="10" spans="5:11" ht="15" customHeight="1" x14ac:dyDescent="0.25">
      <c r="E10" s="44">
        <v>9</v>
      </c>
      <c r="F10" s="35" t="s">
        <v>336</v>
      </c>
      <c r="G10" s="31">
        <v>20</v>
      </c>
      <c r="H10" s="7"/>
      <c r="I10" s="7"/>
      <c r="J10" s="7"/>
      <c r="K10" s="7"/>
    </row>
    <row r="11" spans="5:11" ht="15" customHeight="1" x14ac:dyDescent="0.25">
      <c r="E11" s="44">
        <v>10</v>
      </c>
      <c r="F11" s="35" t="s">
        <v>337</v>
      </c>
      <c r="G11" s="31">
        <v>18</v>
      </c>
      <c r="H11" s="7"/>
      <c r="I11" s="7"/>
      <c r="J11" s="7"/>
      <c r="K11" s="7"/>
    </row>
    <row r="12" spans="5:11" ht="15" customHeight="1" x14ac:dyDescent="0.25">
      <c r="E12" s="44">
        <v>11</v>
      </c>
      <c r="F12" s="35" t="s">
        <v>338</v>
      </c>
      <c r="G12" s="31">
        <v>15</v>
      </c>
      <c r="H12" s="7"/>
      <c r="I12" s="7"/>
      <c r="J12" s="7"/>
      <c r="K12" s="7"/>
    </row>
    <row r="13" spans="5:11" ht="15" customHeight="1" thickBot="1" x14ac:dyDescent="0.3">
      <c r="E13" s="7"/>
      <c r="F13" s="7"/>
      <c r="G13" s="7"/>
      <c r="H13" s="7"/>
      <c r="I13" s="7"/>
      <c r="J13" s="7"/>
      <c r="K13" s="7"/>
    </row>
    <row r="14" spans="5:11" ht="15" customHeight="1" thickBot="1" x14ac:dyDescent="0.3">
      <c r="E14" s="7"/>
      <c r="F14" s="7" t="s">
        <v>427</v>
      </c>
      <c r="G14" s="29">
        <v>1035</v>
      </c>
      <c r="H14" s="7"/>
      <c r="I14" s="7"/>
      <c r="J14" s="7"/>
      <c r="K14" s="7"/>
    </row>
    <row r="15" spans="5:11" ht="15" customHeight="1" thickBot="1" x14ac:dyDescent="0.3">
      <c r="E15" s="7"/>
      <c r="F15" s="7"/>
      <c r="G15" s="7"/>
      <c r="H15" s="7"/>
      <c r="I15" s="7"/>
      <c r="J15" s="7"/>
      <c r="K15" s="7"/>
    </row>
    <row r="16" spans="5:11" ht="15" customHeight="1" thickBot="1" x14ac:dyDescent="0.3">
      <c r="E16" s="7"/>
      <c r="F16" s="7" t="s">
        <v>9</v>
      </c>
      <c r="G16" s="22">
        <v>88</v>
      </c>
      <c r="H16" s="7"/>
      <c r="I16" s="7"/>
      <c r="J16" s="7" t="s">
        <v>14</v>
      </c>
      <c r="K16" s="30">
        <f>G16/G14</f>
        <v>8.5024154589371986E-2</v>
      </c>
    </row>
    <row r="17" spans="5:11" ht="15" customHeight="1" thickBot="1" x14ac:dyDescent="0.3">
      <c r="E17" s="7"/>
      <c r="F17" s="7"/>
      <c r="G17" s="7"/>
      <c r="H17" s="7"/>
      <c r="I17" s="7"/>
      <c r="J17" s="7"/>
      <c r="K17" s="7"/>
    </row>
    <row r="18" spans="5:11" ht="15" customHeight="1" thickBot="1" x14ac:dyDescent="0.3">
      <c r="E18" s="7"/>
      <c r="F18" s="7" t="s">
        <v>10</v>
      </c>
      <c r="G18" s="22">
        <v>86</v>
      </c>
      <c r="H18" s="7"/>
      <c r="I18" s="7"/>
      <c r="J18" s="7"/>
      <c r="K18" s="7"/>
    </row>
    <row r="19" spans="5:11" ht="15" customHeight="1" thickBot="1" x14ac:dyDescent="0.3">
      <c r="E19" s="7"/>
      <c r="F19" s="7"/>
      <c r="G19" s="7"/>
      <c r="H19" s="7"/>
      <c r="I19" s="7"/>
      <c r="J19" s="7"/>
      <c r="K19" s="7"/>
    </row>
    <row r="20" spans="5:11" ht="15" customHeight="1" thickBot="1" x14ac:dyDescent="0.3">
      <c r="E20" s="7"/>
      <c r="F20" s="7" t="s">
        <v>8</v>
      </c>
      <c r="G20" s="22">
        <v>2</v>
      </c>
      <c r="H20" s="7"/>
      <c r="I20" s="7"/>
      <c r="J20" s="7"/>
      <c r="K20" s="7"/>
    </row>
    <row r="21" spans="5:11" ht="15" customHeight="1" thickBot="1" x14ac:dyDescent="0.3">
      <c r="E21" s="7"/>
      <c r="F21" s="7"/>
      <c r="G21" s="7"/>
      <c r="H21" s="7"/>
      <c r="I21" s="7"/>
      <c r="J21" s="7"/>
      <c r="K21" s="7"/>
    </row>
    <row r="22" spans="5:11" ht="15" customHeight="1" thickBot="1" x14ac:dyDescent="0.3">
      <c r="E22" s="7"/>
      <c r="F22" s="7" t="s">
        <v>11</v>
      </c>
      <c r="G22" s="22">
        <v>946</v>
      </c>
      <c r="H22" s="7"/>
      <c r="I22" s="7"/>
      <c r="J22" s="7"/>
      <c r="K22" s="7"/>
    </row>
    <row r="23" spans="5:11" ht="15" customHeight="1" thickBot="1" x14ac:dyDescent="0.3">
      <c r="E23" s="7"/>
      <c r="F23" s="7"/>
      <c r="G23" s="7"/>
      <c r="H23" s="7"/>
      <c r="I23" s="7"/>
      <c r="J23" s="7"/>
      <c r="K23" s="7"/>
    </row>
    <row r="24" spans="5:11" ht="15" customHeight="1" thickBot="1" x14ac:dyDescent="0.3">
      <c r="E24" s="7"/>
      <c r="F24" s="24" t="s">
        <v>12</v>
      </c>
      <c r="G24" s="37">
        <f>G18+G20+G22</f>
        <v>1034</v>
      </c>
      <c r="H24" s="7"/>
      <c r="I24" s="7"/>
      <c r="J24" s="7"/>
      <c r="K24" s="7"/>
    </row>
    <row r="25" spans="5:11" ht="15" customHeight="1" x14ac:dyDescent="0.25"/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5"/>
  <sheetViews>
    <sheetView workbookViewId="0">
      <selection activeCell="F14" sqref="F14"/>
    </sheetView>
  </sheetViews>
  <sheetFormatPr defaultRowHeight="15" x14ac:dyDescent="0.25"/>
  <cols>
    <col min="6" max="6" width="27.140625" customWidth="1"/>
    <col min="7" max="7" width="18.285156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328</v>
      </c>
      <c r="G2" s="34">
        <v>46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329</v>
      </c>
      <c r="G3" s="20">
        <v>25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330</v>
      </c>
      <c r="G4" s="20">
        <v>27</v>
      </c>
      <c r="H4" s="2"/>
      <c r="I4" s="7"/>
      <c r="J4" t="s">
        <v>349</v>
      </c>
      <c r="K4" s="7">
        <v>11</v>
      </c>
    </row>
    <row r="5" spans="5:11" ht="15" customHeight="1" thickBot="1" x14ac:dyDescent="0.3">
      <c r="E5" s="42">
        <v>4</v>
      </c>
      <c r="F5" s="35" t="s">
        <v>331</v>
      </c>
      <c r="G5" s="20">
        <v>26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332</v>
      </c>
      <c r="G6" s="20">
        <v>27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333</v>
      </c>
      <c r="G7" s="20">
        <v>29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334</v>
      </c>
      <c r="G8" s="20">
        <v>21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335</v>
      </c>
      <c r="G9" s="20">
        <v>24</v>
      </c>
      <c r="H9" s="10"/>
      <c r="I9" s="7"/>
      <c r="J9" s="7"/>
      <c r="K9" s="7"/>
    </row>
    <row r="10" spans="5:11" ht="15" customHeight="1" x14ac:dyDescent="0.25">
      <c r="E10" s="44">
        <v>9</v>
      </c>
      <c r="F10" s="35" t="s">
        <v>336</v>
      </c>
      <c r="G10" s="20">
        <v>31</v>
      </c>
      <c r="H10" s="10"/>
      <c r="I10" s="7"/>
      <c r="J10" s="7"/>
      <c r="K10" s="7"/>
    </row>
    <row r="11" spans="5:11" ht="15" customHeight="1" x14ac:dyDescent="0.25">
      <c r="E11" s="44">
        <v>10</v>
      </c>
      <c r="F11" s="35" t="s">
        <v>337</v>
      </c>
      <c r="G11" s="20">
        <v>28</v>
      </c>
      <c r="H11" s="10"/>
      <c r="I11" s="7"/>
      <c r="J11" s="7"/>
      <c r="K11" s="7"/>
    </row>
    <row r="12" spans="5:11" ht="15" customHeight="1" x14ac:dyDescent="0.25">
      <c r="E12" s="44">
        <v>11</v>
      </c>
      <c r="F12" s="35" t="s">
        <v>338</v>
      </c>
      <c r="G12" s="31">
        <v>33</v>
      </c>
      <c r="H12" s="7"/>
      <c r="I12" s="7"/>
      <c r="J12" s="7"/>
      <c r="K12" s="7"/>
    </row>
    <row r="13" spans="5:11" ht="15" customHeight="1" thickBot="1" x14ac:dyDescent="0.3">
      <c r="E13" s="7"/>
      <c r="F13" s="7"/>
      <c r="G13" s="7"/>
      <c r="H13" s="7"/>
      <c r="I13" s="7"/>
      <c r="J13" s="7"/>
      <c r="K13" s="7"/>
    </row>
    <row r="14" spans="5:11" ht="15" customHeight="1" thickBot="1" x14ac:dyDescent="0.3">
      <c r="E14" s="7"/>
      <c r="F14" s="7" t="s">
        <v>427</v>
      </c>
      <c r="G14" s="29">
        <v>658</v>
      </c>
      <c r="H14" s="7"/>
      <c r="I14" s="7"/>
      <c r="J14" s="7"/>
      <c r="K14" s="7"/>
    </row>
    <row r="15" spans="5:11" ht="15" customHeight="1" thickBot="1" x14ac:dyDescent="0.3">
      <c r="E15" s="7"/>
      <c r="F15" s="7"/>
      <c r="G15" s="7"/>
      <c r="H15" s="7"/>
      <c r="I15" s="7"/>
      <c r="J15" s="7"/>
      <c r="K15" s="7"/>
    </row>
    <row r="16" spans="5:11" ht="15" customHeight="1" thickBot="1" x14ac:dyDescent="0.3">
      <c r="E16" s="7"/>
      <c r="F16" s="7" t="s">
        <v>9</v>
      </c>
      <c r="G16" s="22">
        <v>58</v>
      </c>
      <c r="H16" s="7"/>
      <c r="I16" s="7"/>
      <c r="J16" s="7" t="s">
        <v>14</v>
      </c>
      <c r="K16" s="30">
        <f>G16/G14</f>
        <v>8.8145896656534953E-2</v>
      </c>
    </row>
    <row r="17" spans="5:11" ht="15" customHeight="1" thickBot="1" x14ac:dyDescent="0.3">
      <c r="E17" s="7"/>
      <c r="F17" s="7"/>
      <c r="G17" s="7"/>
      <c r="H17" s="7"/>
      <c r="I17" s="7"/>
      <c r="J17" s="7"/>
      <c r="K17" s="7"/>
    </row>
    <row r="18" spans="5:11" ht="15" customHeight="1" thickBot="1" x14ac:dyDescent="0.3">
      <c r="E18" s="7"/>
      <c r="F18" s="7" t="s">
        <v>10</v>
      </c>
      <c r="G18" s="22">
        <v>58</v>
      </c>
      <c r="H18" s="7"/>
      <c r="I18" s="7"/>
      <c r="J18" s="7"/>
      <c r="K18" s="7"/>
    </row>
    <row r="19" spans="5:11" ht="15" customHeight="1" thickBot="1" x14ac:dyDescent="0.3">
      <c r="E19" s="7"/>
      <c r="F19" s="7"/>
      <c r="G19" s="7"/>
      <c r="H19" s="7"/>
      <c r="I19" s="7"/>
      <c r="J19" s="7"/>
      <c r="K19" s="7"/>
    </row>
    <row r="20" spans="5:11" ht="15" customHeight="1" thickBot="1" x14ac:dyDescent="0.3">
      <c r="E20" s="7"/>
      <c r="F20" s="7" t="s">
        <v>8</v>
      </c>
      <c r="G20" s="22">
        <v>0</v>
      </c>
      <c r="H20" s="7"/>
      <c r="I20" s="7"/>
      <c r="J20" s="7"/>
      <c r="K20" s="7"/>
    </row>
    <row r="21" spans="5:11" ht="15" customHeight="1" thickBot="1" x14ac:dyDescent="0.3">
      <c r="E21" s="7"/>
      <c r="F21" s="7"/>
      <c r="G21" s="7"/>
      <c r="H21" s="7"/>
      <c r="I21" s="7"/>
      <c r="J21" s="7"/>
      <c r="K21" s="7"/>
    </row>
    <row r="22" spans="5:11" ht="15" customHeight="1" thickBot="1" x14ac:dyDescent="0.3">
      <c r="E22" s="7"/>
      <c r="F22" s="7" t="s">
        <v>11</v>
      </c>
      <c r="G22" s="22">
        <v>600</v>
      </c>
      <c r="H22" s="7"/>
      <c r="I22" s="7"/>
      <c r="J22" s="7"/>
      <c r="K22" s="7"/>
    </row>
    <row r="23" spans="5:11" ht="15" customHeight="1" thickBot="1" x14ac:dyDescent="0.3">
      <c r="E23" s="7"/>
      <c r="F23" s="7"/>
      <c r="G23" s="7"/>
      <c r="H23" s="7"/>
      <c r="I23" s="7"/>
      <c r="J23" s="7"/>
      <c r="K23" s="7"/>
    </row>
    <row r="24" spans="5:11" ht="15" customHeight="1" thickBot="1" x14ac:dyDescent="0.3">
      <c r="E24" s="7"/>
      <c r="F24" s="24" t="s">
        <v>12</v>
      </c>
      <c r="G24" s="37">
        <f>G18+G20+G22</f>
        <v>658</v>
      </c>
      <c r="H24" s="7"/>
      <c r="I24" s="7"/>
      <c r="J24" s="7"/>
      <c r="K24" s="7"/>
    </row>
    <row r="25" spans="5:11" ht="15" customHeight="1" x14ac:dyDescent="0.25"/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5"/>
  <sheetViews>
    <sheetView workbookViewId="0">
      <selection activeCell="F14" sqref="F14"/>
    </sheetView>
  </sheetViews>
  <sheetFormatPr defaultRowHeight="15" x14ac:dyDescent="0.25"/>
  <cols>
    <col min="6" max="6" width="27.28515625" customWidth="1"/>
    <col min="7" max="7" width="18.1406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328</v>
      </c>
      <c r="G2" s="34">
        <v>106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329</v>
      </c>
      <c r="G3" s="20">
        <v>83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330</v>
      </c>
      <c r="G4" s="20">
        <v>80</v>
      </c>
      <c r="H4" s="2"/>
      <c r="I4" s="7"/>
      <c r="J4" t="s">
        <v>349</v>
      </c>
      <c r="K4" s="7">
        <v>11</v>
      </c>
    </row>
    <row r="5" spans="5:11" ht="15" customHeight="1" thickBot="1" x14ac:dyDescent="0.3">
      <c r="E5" s="42">
        <v>4</v>
      </c>
      <c r="F5" s="35" t="s">
        <v>331</v>
      </c>
      <c r="G5" s="20">
        <v>80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332</v>
      </c>
      <c r="G6" s="20">
        <v>80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333</v>
      </c>
      <c r="G7" s="20">
        <v>81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334</v>
      </c>
      <c r="G8" s="20">
        <v>84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335</v>
      </c>
      <c r="G9" s="20">
        <v>80</v>
      </c>
      <c r="H9" s="10"/>
      <c r="I9" s="7"/>
      <c r="J9" s="7"/>
      <c r="K9" s="7"/>
    </row>
    <row r="10" spans="5:11" ht="15" customHeight="1" x14ac:dyDescent="0.25">
      <c r="E10" s="44">
        <v>9</v>
      </c>
      <c r="F10" s="35" t="s">
        <v>336</v>
      </c>
      <c r="G10" s="20">
        <v>93</v>
      </c>
      <c r="H10" s="10"/>
      <c r="I10" s="7"/>
      <c r="J10" s="7"/>
      <c r="K10" s="7"/>
    </row>
    <row r="11" spans="5:11" ht="15" customHeight="1" x14ac:dyDescent="0.25">
      <c r="E11" s="44">
        <v>10</v>
      </c>
      <c r="F11" s="35" t="s">
        <v>337</v>
      </c>
      <c r="G11" s="20">
        <v>84</v>
      </c>
      <c r="H11" s="10"/>
      <c r="I11" s="7"/>
      <c r="J11" s="7"/>
      <c r="K11" s="7"/>
    </row>
    <row r="12" spans="5:11" ht="15" customHeight="1" x14ac:dyDescent="0.25">
      <c r="E12" s="44">
        <v>11</v>
      </c>
      <c r="F12" s="35" t="s">
        <v>338</v>
      </c>
      <c r="G12" s="31">
        <v>81</v>
      </c>
      <c r="H12" s="7"/>
      <c r="I12" s="7"/>
      <c r="J12" s="7"/>
      <c r="K12" s="7"/>
    </row>
    <row r="13" spans="5:11" ht="15" customHeight="1" thickBot="1" x14ac:dyDescent="0.3">
      <c r="E13" s="7"/>
      <c r="F13" s="7"/>
      <c r="G13" s="7"/>
      <c r="H13" s="7"/>
      <c r="I13" s="7"/>
      <c r="J13" s="7"/>
      <c r="K13" s="7"/>
    </row>
    <row r="14" spans="5:11" ht="15" customHeight="1" thickBot="1" x14ac:dyDescent="0.3">
      <c r="E14" s="7"/>
      <c r="F14" s="7" t="s">
        <v>427</v>
      </c>
      <c r="G14" s="29">
        <v>1858</v>
      </c>
      <c r="H14" s="7"/>
      <c r="I14" s="7"/>
      <c r="J14" s="7"/>
      <c r="K14" s="7"/>
    </row>
    <row r="15" spans="5:11" ht="15" customHeight="1" thickBot="1" x14ac:dyDescent="0.3">
      <c r="E15" s="7"/>
      <c r="F15" s="7"/>
      <c r="G15" s="7"/>
      <c r="H15" s="7"/>
      <c r="I15" s="7"/>
      <c r="J15" s="7"/>
      <c r="K15" s="7"/>
    </row>
    <row r="16" spans="5:11" ht="15" customHeight="1" thickBot="1" x14ac:dyDescent="0.3">
      <c r="E16" s="7"/>
      <c r="F16" s="7" t="s">
        <v>9</v>
      </c>
      <c r="G16" s="22">
        <v>128</v>
      </c>
      <c r="H16" s="7"/>
      <c r="I16" s="7"/>
      <c r="J16" s="7" t="s">
        <v>14</v>
      </c>
      <c r="K16" s="30">
        <f>G16/G14</f>
        <v>6.8891280947255107E-2</v>
      </c>
    </row>
    <row r="17" spans="5:11" ht="15" customHeight="1" thickBot="1" x14ac:dyDescent="0.3">
      <c r="E17" s="7"/>
      <c r="F17" s="7"/>
      <c r="G17" s="7"/>
      <c r="H17" s="7"/>
      <c r="I17" s="7"/>
      <c r="J17" s="7"/>
      <c r="K17" s="7"/>
    </row>
    <row r="18" spans="5:11" ht="15" customHeight="1" thickBot="1" x14ac:dyDescent="0.3">
      <c r="E18" s="7"/>
      <c r="F18" s="7" t="s">
        <v>10</v>
      </c>
      <c r="G18" s="22">
        <v>125</v>
      </c>
      <c r="H18" s="7"/>
      <c r="I18" s="7"/>
      <c r="J18" s="7"/>
      <c r="K18" s="7"/>
    </row>
    <row r="19" spans="5:11" ht="15" customHeight="1" thickBot="1" x14ac:dyDescent="0.3">
      <c r="E19" s="7"/>
      <c r="F19" s="7"/>
      <c r="G19" s="7"/>
      <c r="H19" s="7"/>
      <c r="I19" s="7"/>
      <c r="J19" s="7"/>
      <c r="K19" s="7"/>
    </row>
    <row r="20" spans="5:11" ht="15" customHeight="1" thickBot="1" x14ac:dyDescent="0.3">
      <c r="E20" s="7"/>
      <c r="F20" s="7" t="s">
        <v>8</v>
      </c>
      <c r="G20" s="22">
        <v>3</v>
      </c>
      <c r="H20" s="7"/>
      <c r="I20" s="7"/>
      <c r="J20" s="7"/>
      <c r="K20" s="7"/>
    </row>
    <row r="21" spans="5:11" ht="15" customHeight="1" thickBot="1" x14ac:dyDescent="0.3">
      <c r="E21" s="7"/>
      <c r="F21" s="7"/>
      <c r="G21" s="7"/>
      <c r="H21" s="7"/>
      <c r="I21" s="7"/>
      <c r="J21" s="7"/>
      <c r="K21" s="7"/>
    </row>
    <row r="22" spans="5:11" ht="15" customHeight="1" thickBot="1" x14ac:dyDescent="0.3">
      <c r="E22" s="7"/>
      <c r="F22" s="7" t="s">
        <v>11</v>
      </c>
      <c r="G22" s="22">
        <v>1730</v>
      </c>
      <c r="H22" s="7"/>
      <c r="I22" s="7"/>
      <c r="J22" s="7"/>
      <c r="K22" s="7"/>
    </row>
    <row r="23" spans="5:11" ht="15" customHeight="1" thickBot="1" x14ac:dyDescent="0.3">
      <c r="E23" s="7"/>
      <c r="F23" s="7"/>
      <c r="G23" s="7"/>
      <c r="H23" s="7"/>
      <c r="I23" s="7"/>
      <c r="J23" s="7"/>
      <c r="K23" s="7"/>
    </row>
    <row r="24" spans="5:11" ht="15" customHeight="1" thickBot="1" x14ac:dyDescent="0.3">
      <c r="E24" s="7"/>
      <c r="F24" s="24" t="s">
        <v>12</v>
      </c>
      <c r="G24" s="37">
        <f>G18+G20+G22</f>
        <v>1858</v>
      </c>
      <c r="H24" s="7"/>
      <c r="I24" s="7"/>
      <c r="J24" s="7"/>
      <c r="K24" s="7"/>
    </row>
    <row r="25" spans="5:11" ht="15" customHeight="1" x14ac:dyDescent="0.25"/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6"/>
  <sheetViews>
    <sheetView workbookViewId="0">
      <selection activeCell="F15" sqref="F15"/>
    </sheetView>
  </sheetViews>
  <sheetFormatPr defaultRowHeight="15" x14ac:dyDescent="0.25"/>
  <cols>
    <col min="6" max="6" width="27.5703125" customWidth="1"/>
    <col min="7" max="7" width="17.8554687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328</v>
      </c>
      <c r="G2" s="34">
        <v>31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329</v>
      </c>
      <c r="G3" s="20">
        <v>21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330</v>
      </c>
      <c r="G4" s="20">
        <v>22</v>
      </c>
      <c r="H4" s="2"/>
      <c r="I4" s="7"/>
      <c r="J4" t="s">
        <v>349</v>
      </c>
      <c r="K4" s="7">
        <v>11</v>
      </c>
    </row>
    <row r="5" spans="5:11" ht="15" customHeight="1" thickBot="1" x14ac:dyDescent="0.3">
      <c r="E5" s="42">
        <v>4</v>
      </c>
      <c r="F5" s="35" t="s">
        <v>331</v>
      </c>
      <c r="G5" s="20">
        <v>21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332</v>
      </c>
      <c r="G6" s="20">
        <v>41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333</v>
      </c>
      <c r="G7" s="20">
        <v>25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334</v>
      </c>
      <c r="G8" s="20">
        <v>22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335</v>
      </c>
      <c r="G9" s="20">
        <v>22</v>
      </c>
      <c r="H9" s="10"/>
      <c r="I9" s="7"/>
      <c r="J9" s="7"/>
      <c r="K9" s="7"/>
    </row>
    <row r="10" spans="5:11" ht="15" customHeight="1" x14ac:dyDescent="0.25">
      <c r="E10" s="44">
        <v>9</v>
      </c>
      <c r="F10" s="35" t="s">
        <v>336</v>
      </c>
      <c r="G10" s="20">
        <v>24</v>
      </c>
      <c r="H10" s="10"/>
      <c r="I10" s="7"/>
      <c r="J10" s="7"/>
      <c r="K10" s="7"/>
    </row>
    <row r="11" spans="5:11" ht="15" customHeight="1" x14ac:dyDescent="0.25">
      <c r="E11" s="44">
        <v>10</v>
      </c>
      <c r="F11" s="35" t="s">
        <v>337</v>
      </c>
      <c r="G11" s="20">
        <v>24</v>
      </c>
      <c r="H11" s="10"/>
      <c r="I11" s="7"/>
      <c r="J11" s="7"/>
      <c r="K11" s="7"/>
    </row>
    <row r="12" spans="5:11" ht="15" customHeight="1" x14ac:dyDescent="0.25">
      <c r="E12" s="44">
        <v>11</v>
      </c>
      <c r="F12" s="35" t="s">
        <v>338</v>
      </c>
      <c r="G12" s="20">
        <v>25</v>
      </c>
      <c r="H12" s="10"/>
      <c r="I12" s="7"/>
      <c r="J12" s="7"/>
      <c r="K12" s="7"/>
    </row>
    <row r="13" spans="5:11" ht="15" customHeight="1" x14ac:dyDescent="0.25">
      <c r="E13" s="7"/>
      <c r="F13" s="7"/>
      <c r="G13" s="12"/>
      <c r="H13" s="7"/>
      <c r="I13" s="7"/>
      <c r="J13" s="7"/>
      <c r="K13" s="7"/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427</v>
      </c>
      <c r="G15" s="29">
        <v>780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9</v>
      </c>
      <c r="G17" s="22">
        <v>48</v>
      </c>
      <c r="H17" s="7"/>
      <c r="I17" s="7"/>
      <c r="J17" s="7" t="s">
        <v>14</v>
      </c>
      <c r="K17" s="30">
        <f>G17/G15</f>
        <v>6.1538461538461542E-2</v>
      </c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10</v>
      </c>
      <c r="G19" s="22">
        <v>48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7" t="s">
        <v>8</v>
      </c>
      <c r="G21" s="22">
        <v>0</v>
      </c>
      <c r="H21" s="7"/>
      <c r="I21" s="7"/>
      <c r="J21" s="7"/>
      <c r="K21" s="7"/>
    </row>
    <row r="22" spans="5:11" ht="15" customHeight="1" thickBot="1" x14ac:dyDescent="0.3">
      <c r="E22" s="7"/>
      <c r="F22" s="7"/>
      <c r="G22" s="7"/>
      <c r="H22" s="7"/>
      <c r="I22" s="7"/>
      <c r="J22" s="7"/>
      <c r="K22" s="7"/>
    </row>
    <row r="23" spans="5:11" ht="15" customHeight="1" thickBot="1" x14ac:dyDescent="0.3">
      <c r="E23" s="7"/>
      <c r="F23" s="7" t="s">
        <v>11</v>
      </c>
      <c r="G23" s="22">
        <v>732</v>
      </c>
      <c r="H23" s="7"/>
      <c r="I23" s="7"/>
      <c r="J23" s="7"/>
      <c r="K23" s="7"/>
    </row>
    <row r="24" spans="5:11" ht="15" customHeight="1" thickBot="1" x14ac:dyDescent="0.3">
      <c r="E24" s="7"/>
      <c r="F24" s="7"/>
      <c r="G24" s="7"/>
      <c r="H24" s="7"/>
      <c r="I24" s="7"/>
      <c r="J24" s="7"/>
      <c r="K24" s="7"/>
    </row>
    <row r="25" spans="5:11" ht="15" customHeight="1" thickBot="1" x14ac:dyDescent="0.3">
      <c r="E25" s="7"/>
      <c r="F25" s="24" t="s">
        <v>12</v>
      </c>
      <c r="G25" s="37">
        <f>G19+G21+G23</f>
        <v>780</v>
      </c>
      <c r="H25" s="7"/>
      <c r="I25" s="7"/>
      <c r="J25" s="7"/>
      <c r="K25" s="7"/>
    </row>
    <row r="26" spans="5:11" ht="15" customHeight="1" x14ac:dyDescent="0.25"/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6"/>
  <sheetViews>
    <sheetView workbookViewId="0">
      <selection activeCell="F15" sqref="F15"/>
    </sheetView>
  </sheetViews>
  <sheetFormatPr defaultRowHeight="15" x14ac:dyDescent="0.25"/>
  <cols>
    <col min="6" max="6" width="27.140625" customWidth="1"/>
    <col min="7" max="7" width="18.140625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328</v>
      </c>
      <c r="G2" s="34">
        <v>41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329</v>
      </c>
      <c r="G3" s="20">
        <v>35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330</v>
      </c>
      <c r="G4" s="20">
        <v>33</v>
      </c>
      <c r="H4" s="2"/>
      <c r="I4" s="7"/>
      <c r="J4" t="s">
        <v>349</v>
      </c>
      <c r="K4" s="7">
        <v>11</v>
      </c>
    </row>
    <row r="5" spans="5:11" ht="15" customHeight="1" thickBot="1" x14ac:dyDescent="0.3">
      <c r="E5" s="42">
        <v>4</v>
      </c>
      <c r="F5" s="35" t="s">
        <v>331</v>
      </c>
      <c r="G5" s="20">
        <v>33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332</v>
      </c>
      <c r="G6" s="20">
        <v>35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333</v>
      </c>
      <c r="G7" s="20">
        <v>35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334</v>
      </c>
      <c r="G8" s="20">
        <v>34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335</v>
      </c>
      <c r="G9" s="20">
        <v>33</v>
      </c>
      <c r="H9" s="10"/>
      <c r="I9" s="7"/>
      <c r="J9" s="7"/>
      <c r="K9" s="7"/>
    </row>
    <row r="10" spans="5:11" ht="15" customHeight="1" x14ac:dyDescent="0.25">
      <c r="E10" s="44">
        <v>9</v>
      </c>
      <c r="F10" s="35" t="s">
        <v>336</v>
      </c>
      <c r="G10" s="20">
        <v>32</v>
      </c>
      <c r="H10" s="10"/>
      <c r="I10" s="7"/>
      <c r="J10" s="7"/>
      <c r="K10" s="7"/>
    </row>
    <row r="11" spans="5:11" ht="15" customHeight="1" x14ac:dyDescent="0.25">
      <c r="E11" s="44">
        <v>10</v>
      </c>
      <c r="F11" s="35" t="s">
        <v>337</v>
      </c>
      <c r="G11" s="20">
        <v>37</v>
      </c>
      <c r="H11" s="10"/>
      <c r="I11" s="7"/>
      <c r="J11" s="7"/>
      <c r="K11" s="7"/>
    </row>
    <row r="12" spans="5:11" ht="15" customHeight="1" x14ac:dyDescent="0.25">
      <c r="E12" s="44">
        <v>11</v>
      </c>
      <c r="F12" s="35" t="s">
        <v>338</v>
      </c>
      <c r="G12" s="20">
        <v>34</v>
      </c>
      <c r="H12" s="10"/>
      <c r="I12" s="7"/>
      <c r="J12" s="7"/>
      <c r="K12" s="7"/>
    </row>
    <row r="13" spans="5:11" ht="15" customHeight="1" x14ac:dyDescent="0.25">
      <c r="E13" s="7"/>
      <c r="F13" s="7"/>
      <c r="G13" s="12"/>
      <c r="H13" s="7"/>
      <c r="I13" s="7"/>
      <c r="J13" s="7"/>
      <c r="K13" s="7"/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427</v>
      </c>
      <c r="G15" s="29">
        <v>623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9</v>
      </c>
      <c r="G17" s="22">
        <v>46</v>
      </c>
      <c r="H17" s="7"/>
      <c r="I17" s="7"/>
      <c r="J17" s="7" t="s">
        <v>14</v>
      </c>
      <c r="K17" s="30">
        <f>G17/G15</f>
        <v>7.3836276083467101E-2</v>
      </c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10</v>
      </c>
      <c r="G19" s="22">
        <v>45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7" t="s">
        <v>8</v>
      </c>
      <c r="G21" s="22">
        <v>1</v>
      </c>
      <c r="H21" s="7"/>
      <c r="I21" s="7"/>
      <c r="J21" s="7"/>
      <c r="K21" s="7"/>
    </row>
    <row r="22" spans="5:11" ht="15" customHeight="1" thickBot="1" x14ac:dyDescent="0.3">
      <c r="E22" s="7"/>
      <c r="F22" s="7"/>
      <c r="G22" s="7"/>
      <c r="H22" s="7"/>
      <c r="I22" s="7"/>
      <c r="J22" s="7"/>
      <c r="K22" s="7"/>
    </row>
    <row r="23" spans="5:11" ht="15" customHeight="1" thickBot="1" x14ac:dyDescent="0.3">
      <c r="E23" s="7"/>
      <c r="F23" s="7" t="s">
        <v>11</v>
      </c>
      <c r="G23" s="22">
        <v>577</v>
      </c>
      <c r="H23" s="7"/>
      <c r="I23" s="7"/>
      <c r="J23" s="7"/>
      <c r="K23" s="7"/>
    </row>
    <row r="24" spans="5:11" ht="15" customHeight="1" thickBot="1" x14ac:dyDescent="0.3">
      <c r="E24" s="7"/>
      <c r="F24" s="7"/>
      <c r="G24" s="7"/>
      <c r="H24" s="7"/>
      <c r="I24" s="7"/>
      <c r="J24" s="7"/>
      <c r="K24" s="7"/>
    </row>
    <row r="25" spans="5:11" ht="15" customHeight="1" thickBot="1" x14ac:dyDescent="0.3">
      <c r="E25" s="7"/>
      <c r="F25" s="24" t="s">
        <v>12</v>
      </c>
      <c r="G25" s="37">
        <f>G19+G21+G23</f>
        <v>623</v>
      </c>
      <c r="H25" s="7"/>
      <c r="I25" s="7"/>
      <c r="J25" s="7"/>
      <c r="K25" s="7"/>
    </row>
    <row r="26" spans="5:11" ht="15" customHeight="1" x14ac:dyDescent="0.25"/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6"/>
  <sheetViews>
    <sheetView workbookViewId="0">
      <selection activeCell="F15" sqref="F15"/>
    </sheetView>
  </sheetViews>
  <sheetFormatPr defaultRowHeight="15" x14ac:dyDescent="0.25"/>
  <cols>
    <col min="6" max="6" width="27.28515625" customWidth="1"/>
    <col min="7" max="7" width="18.285156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328</v>
      </c>
      <c r="G2" s="34">
        <v>16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329</v>
      </c>
      <c r="G3" s="20">
        <v>11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330</v>
      </c>
      <c r="G4" s="20">
        <v>9</v>
      </c>
      <c r="H4" s="2"/>
      <c r="I4" s="7"/>
      <c r="J4" t="s">
        <v>349</v>
      </c>
      <c r="K4" s="7">
        <v>11</v>
      </c>
    </row>
    <row r="5" spans="5:11" ht="15" customHeight="1" thickBot="1" x14ac:dyDescent="0.3">
      <c r="E5" s="42">
        <v>4</v>
      </c>
      <c r="F5" s="35" t="s">
        <v>331</v>
      </c>
      <c r="G5" s="20">
        <v>10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332</v>
      </c>
      <c r="G6" s="20">
        <v>9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333</v>
      </c>
      <c r="G7" s="20">
        <v>29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334</v>
      </c>
      <c r="G8" s="20">
        <v>30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335</v>
      </c>
      <c r="G9" s="20">
        <v>9</v>
      </c>
      <c r="H9" s="10"/>
      <c r="I9" s="7"/>
      <c r="J9" s="7"/>
      <c r="K9" s="7"/>
    </row>
    <row r="10" spans="5:11" ht="15" customHeight="1" x14ac:dyDescent="0.25">
      <c r="E10" s="44">
        <v>9</v>
      </c>
      <c r="F10" s="35" t="s">
        <v>336</v>
      </c>
      <c r="G10" s="20">
        <v>10</v>
      </c>
      <c r="H10" s="10"/>
      <c r="I10" s="7"/>
      <c r="J10" s="7"/>
      <c r="K10" s="7"/>
    </row>
    <row r="11" spans="5:11" ht="15" customHeight="1" x14ac:dyDescent="0.25">
      <c r="E11" s="44">
        <v>10</v>
      </c>
      <c r="F11" s="35" t="s">
        <v>337</v>
      </c>
      <c r="G11" s="20">
        <v>9</v>
      </c>
      <c r="H11" s="10"/>
      <c r="I11" s="7"/>
      <c r="J11" s="7"/>
      <c r="K11" s="7"/>
    </row>
    <row r="12" spans="5:11" ht="15" customHeight="1" x14ac:dyDescent="0.25">
      <c r="E12" s="44">
        <v>11</v>
      </c>
      <c r="F12" s="35" t="s">
        <v>338</v>
      </c>
      <c r="G12" s="20">
        <v>8</v>
      </c>
      <c r="H12" s="10"/>
      <c r="I12" s="7"/>
      <c r="J12" s="7"/>
      <c r="K12" s="7"/>
    </row>
    <row r="13" spans="5:11" ht="15" customHeight="1" x14ac:dyDescent="0.25">
      <c r="E13" s="7"/>
      <c r="F13" s="7"/>
      <c r="G13" s="12"/>
      <c r="H13" s="7"/>
      <c r="I13" s="7"/>
      <c r="J13" s="7"/>
      <c r="K13" s="7"/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427</v>
      </c>
      <c r="G15" s="29">
        <v>849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9</v>
      </c>
      <c r="G17" s="22">
        <v>52</v>
      </c>
      <c r="H17" s="7"/>
      <c r="I17" s="7"/>
      <c r="J17" s="7" t="s">
        <v>14</v>
      </c>
      <c r="K17" s="30">
        <f>G17/G15</f>
        <v>6.1248527679623084E-2</v>
      </c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10</v>
      </c>
      <c r="G19" s="22">
        <v>52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7" t="s">
        <v>8</v>
      </c>
      <c r="G21" s="22">
        <v>0</v>
      </c>
      <c r="H21" s="7"/>
      <c r="I21" s="7"/>
      <c r="J21" s="7"/>
      <c r="K21" s="7"/>
    </row>
    <row r="22" spans="5:11" ht="15" customHeight="1" thickBot="1" x14ac:dyDescent="0.3">
      <c r="E22" s="7"/>
      <c r="F22" s="7"/>
      <c r="G22" s="7"/>
      <c r="H22" s="7"/>
      <c r="I22" s="7"/>
      <c r="J22" s="7"/>
      <c r="K22" s="7"/>
    </row>
    <row r="23" spans="5:11" ht="15" customHeight="1" thickBot="1" x14ac:dyDescent="0.3">
      <c r="E23" s="7"/>
      <c r="F23" s="7" t="s">
        <v>11</v>
      </c>
      <c r="G23" s="22">
        <v>797</v>
      </c>
      <c r="H23" s="7"/>
      <c r="I23" s="7"/>
      <c r="J23" s="7"/>
      <c r="K23" s="7"/>
    </row>
    <row r="24" spans="5:11" ht="15" customHeight="1" thickBot="1" x14ac:dyDescent="0.3">
      <c r="E24" s="7"/>
      <c r="F24" s="7"/>
      <c r="G24" s="7"/>
      <c r="H24" s="7"/>
      <c r="I24" s="7"/>
      <c r="J24" s="7"/>
      <c r="K24" s="7"/>
    </row>
    <row r="25" spans="5:11" ht="15" customHeight="1" thickBot="1" x14ac:dyDescent="0.3">
      <c r="E25" s="7"/>
      <c r="F25" s="24" t="s">
        <v>12</v>
      </c>
      <c r="G25" s="37">
        <f>G19+G21+G23</f>
        <v>849</v>
      </c>
      <c r="H25" s="7"/>
      <c r="I25" s="7"/>
      <c r="J25" s="7"/>
      <c r="K25" s="7"/>
    </row>
    <row r="26" spans="5:11" ht="15" customHeight="1" x14ac:dyDescent="0.25"/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8"/>
  <sheetViews>
    <sheetView workbookViewId="0">
      <selection activeCell="F15" sqref="F15"/>
    </sheetView>
  </sheetViews>
  <sheetFormatPr defaultRowHeight="15" x14ac:dyDescent="0.25"/>
  <cols>
    <col min="6" max="6" width="27.5703125" customWidth="1"/>
    <col min="7" max="7" width="18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328</v>
      </c>
      <c r="G2" s="34">
        <v>65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329</v>
      </c>
      <c r="G3" s="20">
        <v>22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330</v>
      </c>
      <c r="G4" s="20">
        <v>25</v>
      </c>
      <c r="H4" s="2"/>
      <c r="I4" s="7"/>
      <c r="J4" t="s">
        <v>349</v>
      </c>
      <c r="K4" s="7">
        <v>11</v>
      </c>
    </row>
    <row r="5" spans="5:11" ht="15" customHeight="1" thickBot="1" x14ac:dyDescent="0.3">
      <c r="E5" s="42">
        <v>4</v>
      </c>
      <c r="F5" s="35" t="s">
        <v>331</v>
      </c>
      <c r="G5" s="20">
        <v>23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332</v>
      </c>
      <c r="G6" s="20">
        <v>22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333</v>
      </c>
      <c r="G7" s="20">
        <v>22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334</v>
      </c>
      <c r="G8" s="20">
        <v>21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335</v>
      </c>
      <c r="G9" s="20">
        <v>23</v>
      </c>
      <c r="H9" s="10"/>
      <c r="I9" s="7"/>
      <c r="J9" s="7"/>
      <c r="K9" s="7"/>
    </row>
    <row r="10" spans="5:11" ht="15" customHeight="1" x14ac:dyDescent="0.25">
      <c r="E10" s="44">
        <v>9</v>
      </c>
      <c r="F10" s="35" t="s">
        <v>336</v>
      </c>
      <c r="G10" s="20">
        <v>25</v>
      </c>
      <c r="H10" s="10"/>
      <c r="I10" s="7"/>
      <c r="J10" s="7"/>
      <c r="K10" s="7"/>
    </row>
    <row r="11" spans="5:11" ht="15" customHeight="1" x14ac:dyDescent="0.25">
      <c r="E11" s="44">
        <v>10</v>
      </c>
      <c r="F11" s="35" t="s">
        <v>337</v>
      </c>
      <c r="G11" s="20">
        <v>28</v>
      </c>
      <c r="H11" s="10"/>
      <c r="I11" s="7"/>
      <c r="J11" s="7"/>
      <c r="K11" s="7"/>
    </row>
    <row r="12" spans="5:11" ht="15" customHeight="1" x14ac:dyDescent="0.25">
      <c r="E12" s="44">
        <v>11</v>
      </c>
      <c r="F12" s="35" t="s">
        <v>338</v>
      </c>
      <c r="G12" s="20">
        <v>45</v>
      </c>
      <c r="H12" s="10"/>
      <c r="I12" s="7"/>
      <c r="J12" s="7"/>
      <c r="K12" s="7"/>
    </row>
    <row r="13" spans="5:11" ht="15" customHeight="1" x14ac:dyDescent="0.25">
      <c r="E13" s="7"/>
      <c r="F13" s="7"/>
      <c r="G13" s="12"/>
      <c r="H13" s="7"/>
      <c r="I13" s="7"/>
      <c r="J13" s="7"/>
      <c r="K13" s="7"/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427</v>
      </c>
      <c r="G15" s="29">
        <v>847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9</v>
      </c>
      <c r="G17" s="22">
        <v>75</v>
      </c>
      <c r="H17" s="7"/>
      <c r="I17" s="7"/>
      <c r="J17" s="7" t="s">
        <v>14</v>
      </c>
      <c r="K17" s="30">
        <f>G17/G15</f>
        <v>8.8547815820543094E-2</v>
      </c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10</v>
      </c>
      <c r="G19" s="22">
        <v>75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7" t="s">
        <v>8</v>
      </c>
      <c r="G21" s="22">
        <v>0</v>
      </c>
      <c r="H21" s="7"/>
      <c r="I21" s="7"/>
      <c r="J21" s="7"/>
      <c r="K21" s="7"/>
    </row>
    <row r="22" spans="5:11" ht="15" customHeight="1" thickBot="1" x14ac:dyDescent="0.3">
      <c r="E22" s="7"/>
      <c r="F22" s="7"/>
      <c r="G22" s="7"/>
      <c r="H22" s="7"/>
      <c r="I22" s="7"/>
      <c r="J22" s="7"/>
      <c r="K22" s="7"/>
    </row>
    <row r="23" spans="5:11" ht="15" customHeight="1" thickBot="1" x14ac:dyDescent="0.3">
      <c r="E23" s="7"/>
      <c r="F23" s="7" t="s">
        <v>11</v>
      </c>
      <c r="G23" s="22">
        <v>775</v>
      </c>
      <c r="H23" s="7"/>
      <c r="I23" s="7"/>
      <c r="J23" s="7"/>
      <c r="K23" s="7"/>
    </row>
    <row r="24" spans="5:11" ht="15" customHeight="1" thickBot="1" x14ac:dyDescent="0.3">
      <c r="E24" s="7"/>
      <c r="F24" s="7"/>
      <c r="G24" s="7"/>
      <c r="H24" s="7"/>
      <c r="I24" s="7"/>
      <c r="J24" s="7"/>
      <c r="K24" s="7"/>
    </row>
    <row r="25" spans="5:11" ht="15" customHeight="1" thickBot="1" x14ac:dyDescent="0.3">
      <c r="E25" s="7"/>
      <c r="F25" s="24" t="s">
        <v>12</v>
      </c>
      <c r="G25" s="37">
        <f>G19+G21+G23</f>
        <v>850</v>
      </c>
      <c r="H25" s="7"/>
      <c r="I25" s="7"/>
      <c r="J25" s="7"/>
      <c r="K25" s="7"/>
    </row>
    <row r="26" spans="5:11" ht="15" customHeight="1" x14ac:dyDescent="0.25"/>
    <row r="28" spans="5:11" x14ac:dyDescent="0.25">
      <c r="F28" t="s">
        <v>354</v>
      </c>
      <c r="G28" t="s">
        <v>355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6"/>
  <sheetViews>
    <sheetView workbookViewId="0">
      <selection activeCell="F15" sqref="F15"/>
    </sheetView>
  </sheetViews>
  <sheetFormatPr defaultRowHeight="15" x14ac:dyDescent="0.25"/>
  <cols>
    <col min="6" max="6" width="27" customWidth="1"/>
    <col min="7" max="7" width="18.42578125" customWidth="1"/>
    <col min="10" max="10" width="18.140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328</v>
      </c>
      <c r="G2" s="34">
        <v>278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329</v>
      </c>
      <c r="G3" s="20">
        <v>269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330</v>
      </c>
      <c r="G4" s="20">
        <v>267</v>
      </c>
      <c r="H4" s="2"/>
      <c r="I4" s="7"/>
      <c r="J4" t="s">
        <v>349</v>
      </c>
      <c r="K4" s="7">
        <v>11</v>
      </c>
    </row>
    <row r="5" spans="5:11" ht="15" customHeight="1" thickBot="1" x14ac:dyDescent="0.3">
      <c r="E5" s="42">
        <v>4</v>
      </c>
      <c r="F5" s="35" t="s">
        <v>331</v>
      </c>
      <c r="G5" s="20">
        <v>269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332</v>
      </c>
      <c r="G6" s="20">
        <v>270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333</v>
      </c>
      <c r="G7" s="20">
        <v>267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334</v>
      </c>
      <c r="G8" s="20">
        <v>268</v>
      </c>
      <c r="H8" s="2"/>
      <c r="I8" s="7"/>
      <c r="J8" s="7"/>
      <c r="K8" s="7"/>
    </row>
    <row r="9" spans="5:11" ht="15" customHeight="1" x14ac:dyDescent="0.25">
      <c r="E9" s="44">
        <v>8</v>
      </c>
      <c r="F9" s="35" t="s">
        <v>335</v>
      </c>
      <c r="G9" s="20">
        <v>275</v>
      </c>
      <c r="H9" s="10"/>
      <c r="I9" s="7"/>
      <c r="J9" s="7"/>
      <c r="K9" s="7"/>
    </row>
    <row r="10" spans="5:11" ht="15" customHeight="1" x14ac:dyDescent="0.25">
      <c r="E10" s="44">
        <v>9</v>
      </c>
      <c r="F10" s="35" t="s">
        <v>336</v>
      </c>
      <c r="G10" s="20">
        <v>270</v>
      </c>
      <c r="H10" s="10"/>
      <c r="I10" s="7"/>
      <c r="J10" s="7"/>
      <c r="K10" s="7"/>
    </row>
    <row r="11" spans="5:11" ht="15" customHeight="1" x14ac:dyDescent="0.25">
      <c r="E11" s="44">
        <v>10</v>
      </c>
      <c r="F11" s="35" t="s">
        <v>337</v>
      </c>
      <c r="G11" s="20">
        <v>268</v>
      </c>
      <c r="H11" s="10"/>
      <c r="I11" s="7"/>
      <c r="J11" s="7"/>
      <c r="K11" s="7"/>
    </row>
    <row r="12" spans="5:11" ht="15" customHeight="1" x14ac:dyDescent="0.25">
      <c r="E12" s="44">
        <v>11</v>
      </c>
      <c r="F12" s="35" t="s">
        <v>338</v>
      </c>
      <c r="G12" s="20">
        <v>271</v>
      </c>
      <c r="H12" s="10"/>
      <c r="I12" s="7"/>
      <c r="J12" s="7"/>
      <c r="K12" s="7"/>
    </row>
    <row r="13" spans="5:11" ht="15" customHeight="1" x14ac:dyDescent="0.25">
      <c r="E13" s="7"/>
      <c r="F13" s="7"/>
      <c r="G13" s="12"/>
      <c r="H13" s="7"/>
      <c r="I13" s="7"/>
      <c r="J13" s="7"/>
      <c r="K13" s="7"/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427</v>
      </c>
      <c r="G15" s="29">
        <v>1573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9</v>
      </c>
      <c r="G17" s="22">
        <v>289</v>
      </c>
      <c r="H17" s="7"/>
      <c r="I17" s="7"/>
      <c r="J17" s="7" t="s">
        <v>14</v>
      </c>
      <c r="K17" s="30">
        <f>G17/G15</f>
        <v>0.18372536554354738</v>
      </c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10</v>
      </c>
      <c r="G19" s="22">
        <v>289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7" t="s">
        <v>8</v>
      </c>
      <c r="G21" s="22">
        <v>0</v>
      </c>
      <c r="H21" s="7"/>
      <c r="I21" s="7"/>
      <c r="J21" s="7"/>
      <c r="K21" s="7"/>
    </row>
    <row r="22" spans="5:11" ht="15" customHeight="1" thickBot="1" x14ac:dyDescent="0.3">
      <c r="E22" s="7"/>
      <c r="F22" s="7"/>
      <c r="G22" s="7"/>
      <c r="H22" s="7"/>
      <c r="I22" s="7"/>
      <c r="J22" s="7"/>
      <c r="K22" s="7"/>
    </row>
    <row r="23" spans="5:11" ht="15" customHeight="1" thickBot="1" x14ac:dyDescent="0.3">
      <c r="E23" s="7"/>
      <c r="F23" s="7" t="s">
        <v>11</v>
      </c>
      <c r="G23" s="22">
        <v>1284</v>
      </c>
      <c r="H23" s="7"/>
      <c r="I23" s="7"/>
      <c r="J23" s="7"/>
      <c r="K23" s="7"/>
    </row>
    <row r="24" spans="5:11" ht="15" customHeight="1" thickBot="1" x14ac:dyDescent="0.3">
      <c r="E24" s="7"/>
      <c r="F24" s="7"/>
      <c r="G24" s="7"/>
      <c r="H24" s="7"/>
      <c r="I24" s="7"/>
      <c r="J24" s="7"/>
      <c r="K24" s="7"/>
    </row>
    <row r="25" spans="5:11" ht="15" customHeight="1" thickBot="1" x14ac:dyDescent="0.3">
      <c r="E25" s="7"/>
      <c r="F25" s="24" t="s">
        <v>12</v>
      </c>
      <c r="G25" s="37">
        <f>G19+G21+G23</f>
        <v>1573</v>
      </c>
      <c r="H25" s="7"/>
      <c r="I25" s="7"/>
      <c r="J25" s="7"/>
      <c r="K25" s="7"/>
    </row>
    <row r="26" spans="5:11" ht="1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1"/>
  <sheetViews>
    <sheetView workbookViewId="0">
      <selection activeCell="F11" sqref="F11"/>
    </sheetView>
  </sheetViews>
  <sheetFormatPr defaultRowHeight="15" x14ac:dyDescent="0.25"/>
  <cols>
    <col min="6" max="6" width="27.42578125" customWidth="1"/>
    <col min="7" max="7" width="18.1406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32</v>
      </c>
      <c r="G2" s="34">
        <v>32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33</v>
      </c>
      <c r="G3" s="20">
        <v>9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34</v>
      </c>
      <c r="G4" s="20">
        <v>10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35</v>
      </c>
      <c r="G5" s="20">
        <v>3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36</v>
      </c>
      <c r="G6" s="20">
        <v>12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216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57</v>
      </c>
      <c r="H13" s="7"/>
      <c r="I13" s="7"/>
      <c r="J13" s="7" t="s">
        <v>14</v>
      </c>
      <c r="K13" s="30">
        <f>G13/G11</f>
        <v>0.2638888888888889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57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0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159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216</v>
      </c>
      <c r="H21" s="7"/>
      <c r="I21" s="7"/>
      <c r="J21" s="7"/>
      <c r="K21" s="7"/>
    </row>
  </sheetData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5703125" customWidth="1"/>
    <col min="7" max="7" width="18.42578125" customWidth="1"/>
    <col min="10" max="10" width="18.42578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339</v>
      </c>
      <c r="G2" s="34">
        <v>51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340</v>
      </c>
      <c r="G3" s="20">
        <v>15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341</v>
      </c>
      <c r="G4" s="20">
        <v>31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342</v>
      </c>
      <c r="G5" s="20">
        <v>12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343</v>
      </c>
      <c r="G6" s="20">
        <v>13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144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69</v>
      </c>
      <c r="H13" s="7"/>
      <c r="I13" s="7"/>
      <c r="J13" s="7" t="s">
        <v>14</v>
      </c>
      <c r="K13" s="30">
        <f>G13/G11</f>
        <v>0.47916666666666669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67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2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75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144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5703125" customWidth="1"/>
    <col min="7" max="7" width="18.285156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344</v>
      </c>
      <c r="G2" s="34">
        <v>5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345</v>
      </c>
      <c r="G3" s="20">
        <v>3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346</v>
      </c>
      <c r="G4" s="20">
        <v>37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347</v>
      </c>
      <c r="G5" s="20">
        <v>6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348</v>
      </c>
      <c r="G6" s="20">
        <v>3</v>
      </c>
      <c r="H6" s="2"/>
      <c r="I6" s="7"/>
      <c r="J6" s="7"/>
      <c r="K6" s="7"/>
    </row>
    <row r="7" spans="5:11" ht="15" customHeight="1" thickBot="1" x14ac:dyDescent="0.3">
      <c r="E7" s="26"/>
      <c r="F7" s="25"/>
      <c r="G7" s="25"/>
      <c r="H7" s="2"/>
      <c r="I7" s="7"/>
      <c r="J7" s="7"/>
      <c r="K7" s="7"/>
    </row>
    <row r="8" spans="5:11" ht="15" customHeight="1" thickBot="1" x14ac:dyDescent="0.3">
      <c r="E8" s="26"/>
      <c r="F8" s="25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62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43</v>
      </c>
      <c r="H13" s="7"/>
      <c r="I13" s="7"/>
      <c r="J13" s="7" t="s">
        <v>14</v>
      </c>
      <c r="K13" s="30">
        <f>G13/G11</f>
        <v>0.69354838709677424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42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1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19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62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1" sqref="E11"/>
    </sheetView>
  </sheetViews>
  <sheetFormatPr defaultRowHeight="15" x14ac:dyDescent="0.25"/>
  <cols>
    <col min="5" max="5" width="34.7109375" customWidth="1"/>
    <col min="6" max="6" width="24.28515625" customWidth="1"/>
  </cols>
  <sheetData>
    <row r="1" spans="1:6" x14ac:dyDescent="0.25">
      <c r="A1">
        <v>21197</v>
      </c>
    </row>
    <row r="10" spans="1:6" ht="15.75" thickBot="1" x14ac:dyDescent="0.3"/>
    <row r="11" spans="1:6" ht="66.75" customHeight="1" thickBot="1" x14ac:dyDescent="0.3">
      <c r="E11" s="8" t="s">
        <v>428</v>
      </c>
      <c r="F11" s="60">
        <f>('1. Јелакци 1'!F13+'2. Јелкци 2'!G13+'3. Рокци'!G13+'4. Плоча'!G13+'5. Рогавчина'!G13+'6. Бзенице'!G13+'7. Плеш'!G16+'8. Стрменица'!G13+'9. Грчак'!G13+'10. Ботурићи'!G14+'11. Козница'!G13+'12. Велика Врбница'!G13+'13. Горњи Вратари'!G13+'14. Латковац'!G13+'15. Пуховац'!G13+'16. Ракља'!G13+'17. Лесеновци'!G13+'18. Доњи Вратари'!G16+'19. Витково'!G17+'20. Стањево'!G13+'21. Новаци'!G13+'22. Боботе'!G13+'23. Стубал'!G13+'24. Венчац'!G13+'25. Шљивово'!G13+'26. Парчин'!G13+'27. Љубинци'!G13+'28. Доброљупци'!G13+'29. Пањевац'!G13+'30. Трнавци'!G13+'31. Вражогрнци'!G13+'32. Суботица'!G14+'33. Горња Злегиња'!G13+'34. Доња Злегиња'!G13+'35. Горњи Ступањ'!G14+'36. Гаревина'!G13+'37. Дашница'!G13+'38. Лаћислед 1'!G13+'39. Лаћислед 2'!G13+'40. Мрмош'!G13+'41. Врбница'!G13+'42. Веља Глава'!G13+'43. Лесковица'!G13+'44. Горња Ржаница'!G13+'45. Братићи'!G13+'46. Дренча'!G13+'47. Тулеш'!G13+'48. Руденице'!G13+'49. Горње Ратаје'!G14+'50. Тржац'!G13+'51. Доње Ратаје'!G13+'52. АЦ-Младост'!G16+'53. АЦ - Дом Пензионера'!G16+'54. АЦ - Дом Културе'!G16+'55. АЦ - ОШ Аца Алексић'!G17+'56. АЦ - Зграда суда'!G17+'57. АЦ - Кућа Андрејић'!G17+'58. АЦ - СШ Свети Трифун'!G17+'59. АЦ - ОШ Иво Лола Рибар'!G17+'60. Доња Ржаница'!G13+'61. Марковина'!G13)/21197</f>
        <v>0.24446855687125538</v>
      </c>
    </row>
    <row r="12" spans="1:6" ht="15.75" thickBot="1" x14ac:dyDescent="0.3"/>
    <row r="13" spans="1:6" ht="15.75" thickBot="1" x14ac:dyDescent="0.3">
      <c r="E13" s="63" t="s">
        <v>426</v>
      </c>
      <c r="F13" s="60">
        <f>A1*F11</f>
        <v>5182</v>
      </c>
    </row>
    <row r="15" spans="1:6" x14ac:dyDescent="0.25">
      <c r="E15" s="8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61"/>
  <sheetViews>
    <sheetView workbookViewId="0">
      <selection activeCell="L58" sqref="L58"/>
    </sheetView>
  </sheetViews>
  <sheetFormatPr defaultRowHeight="15" x14ac:dyDescent="0.25"/>
  <cols>
    <col min="6" max="6" width="25.42578125" customWidth="1"/>
    <col min="9" max="9" width="39.85546875" customWidth="1"/>
    <col min="10" max="10" width="11" customWidth="1"/>
  </cols>
  <sheetData>
    <row r="1" spans="5:7" x14ac:dyDescent="0.25">
      <c r="E1" s="8">
        <v>1</v>
      </c>
      <c r="F1" t="s">
        <v>421</v>
      </c>
      <c r="G1" s="64">
        <f>'1. Јелакци 1'!J13</f>
        <v>0.62631578947368416</v>
      </c>
    </row>
    <row r="2" spans="5:7" x14ac:dyDescent="0.25">
      <c r="E2" s="8">
        <v>2</v>
      </c>
      <c r="F2" t="s">
        <v>420</v>
      </c>
      <c r="G2" s="64">
        <f>'2. Јелкци 2'!$K$13</f>
        <v>0.88571428571428568</v>
      </c>
    </row>
    <row r="3" spans="5:7" x14ac:dyDescent="0.25">
      <c r="E3" s="8">
        <v>3</v>
      </c>
      <c r="F3" t="s">
        <v>363</v>
      </c>
      <c r="G3" s="64">
        <f>'3. Рокци'!$K$13</f>
        <v>0.46564885496183206</v>
      </c>
    </row>
    <row r="4" spans="5:7" x14ac:dyDescent="0.25">
      <c r="E4" s="8">
        <v>4</v>
      </c>
      <c r="F4" t="s">
        <v>364</v>
      </c>
      <c r="G4" s="64">
        <f>'4. Плоча'!$K$13</f>
        <v>0.22153846153846155</v>
      </c>
    </row>
    <row r="5" spans="5:7" x14ac:dyDescent="0.25">
      <c r="E5" s="8">
        <v>5</v>
      </c>
      <c r="F5" t="s">
        <v>365</v>
      </c>
      <c r="G5" s="64">
        <f>'5. Рогавчина'!$K$13</f>
        <v>0.62337662337662336</v>
      </c>
    </row>
    <row r="6" spans="5:7" x14ac:dyDescent="0.25">
      <c r="E6" s="8">
        <v>6</v>
      </c>
      <c r="F6" t="s">
        <v>366</v>
      </c>
      <c r="G6" s="64">
        <f>'6. Бзенице'!K13</f>
        <v>0.2638888888888889</v>
      </c>
    </row>
    <row r="7" spans="5:7" x14ac:dyDescent="0.25">
      <c r="E7" s="8">
        <v>7</v>
      </c>
      <c r="F7" t="s">
        <v>367</v>
      </c>
      <c r="G7" s="64">
        <f>'7. Плеш'!K16</f>
        <v>0.29482071713147412</v>
      </c>
    </row>
    <row r="8" spans="5:7" x14ac:dyDescent="0.25">
      <c r="E8" s="8">
        <v>8</v>
      </c>
      <c r="F8" t="s">
        <v>368</v>
      </c>
      <c r="G8" s="64">
        <f>'8. Стрменица'!K13</f>
        <v>0.30666666666666664</v>
      </c>
    </row>
    <row r="9" spans="5:7" x14ac:dyDescent="0.25">
      <c r="E9" s="8">
        <v>9</v>
      </c>
      <c r="F9" t="s">
        <v>369</v>
      </c>
      <c r="G9" s="64">
        <f>'9. Грчак'!K13</f>
        <v>0.42708333333333331</v>
      </c>
    </row>
    <row r="10" spans="5:7" x14ac:dyDescent="0.25">
      <c r="E10" s="8">
        <v>10</v>
      </c>
      <c r="F10" t="s">
        <v>370</v>
      </c>
      <c r="G10" s="64">
        <f>'10. Ботурићи'!$K$14</f>
        <v>0.6271186440677966</v>
      </c>
    </row>
    <row r="11" spans="5:7" x14ac:dyDescent="0.25">
      <c r="E11" s="8">
        <v>11</v>
      </c>
      <c r="F11" t="s">
        <v>371</v>
      </c>
      <c r="G11" s="64">
        <f>'11. Козница'!$K$13</f>
        <v>0.38461538461538464</v>
      </c>
    </row>
    <row r="12" spans="5:7" x14ac:dyDescent="0.25">
      <c r="E12" s="8">
        <v>12</v>
      </c>
      <c r="F12" t="s">
        <v>372</v>
      </c>
      <c r="G12" s="64">
        <f>'12. Велика Врбница'!K13</f>
        <v>0.46902654867256638</v>
      </c>
    </row>
    <row r="13" spans="5:7" x14ac:dyDescent="0.25">
      <c r="E13" s="8">
        <v>13</v>
      </c>
      <c r="F13" t="s">
        <v>373</v>
      </c>
      <c r="G13" s="64">
        <f>'13. Горњи Вратари'!K13</f>
        <v>0.37579617834394907</v>
      </c>
    </row>
    <row r="14" spans="5:7" x14ac:dyDescent="0.25">
      <c r="E14" s="8">
        <v>14</v>
      </c>
      <c r="F14" t="s">
        <v>374</v>
      </c>
      <c r="G14" s="64">
        <f>'14. Латковац'!$K$13</f>
        <v>0.13054830287206268</v>
      </c>
    </row>
    <row r="15" spans="5:7" x14ac:dyDescent="0.25">
      <c r="E15" s="8">
        <v>15</v>
      </c>
      <c r="F15" t="s">
        <v>375</v>
      </c>
      <c r="G15" s="64">
        <f>'15. Пуховац'!$K$13</f>
        <v>0.48076923076923078</v>
      </c>
    </row>
    <row r="16" spans="5:7" x14ac:dyDescent="0.25">
      <c r="E16" s="8">
        <v>16</v>
      </c>
      <c r="F16" t="s">
        <v>376</v>
      </c>
      <c r="G16" s="64">
        <f>'16. Ракља'!K13</f>
        <v>0.60897435897435892</v>
      </c>
    </row>
    <row r="17" spans="5:7" x14ac:dyDescent="0.25">
      <c r="E17" s="8">
        <v>17</v>
      </c>
      <c r="F17" t="s">
        <v>377</v>
      </c>
      <c r="G17" s="64">
        <f>'17. Лесеновци'!$K$13</f>
        <v>0.69166666666666665</v>
      </c>
    </row>
    <row r="18" spans="5:7" x14ac:dyDescent="0.25">
      <c r="E18" s="8">
        <v>18</v>
      </c>
      <c r="F18" t="s">
        <v>378</v>
      </c>
      <c r="G18" s="64">
        <f>'18. Доњи Вратари'!K16</f>
        <v>0.44927536231884058</v>
      </c>
    </row>
    <row r="19" spans="5:7" x14ac:dyDescent="0.25">
      <c r="E19" s="8">
        <v>19</v>
      </c>
      <c r="F19" t="s">
        <v>379</v>
      </c>
      <c r="G19" s="64">
        <f>'19. Витково'!K17</f>
        <v>0.27345309381237526</v>
      </c>
    </row>
    <row r="20" spans="5:7" x14ac:dyDescent="0.25">
      <c r="E20" s="8">
        <v>20</v>
      </c>
      <c r="F20" t="s">
        <v>380</v>
      </c>
      <c r="G20" s="64">
        <f>'20. Стањево'!K13</f>
        <v>0.22674418604651161</v>
      </c>
    </row>
    <row r="21" spans="5:7" x14ac:dyDescent="0.25">
      <c r="E21" s="8">
        <v>21</v>
      </c>
      <c r="F21" t="s">
        <v>381</v>
      </c>
      <c r="G21" s="64">
        <f>'21. Новаци'!$K$13</f>
        <v>0.40160642570281124</v>
      </c>
    </row>
    <row r="22" spans="5:7" x14ac:dyDescent="0.25">
      <c r="E22" s="8">
        <v>22</v>
      </c>
      <c r="F22" t="s">
        <v>382</v>
      </c>
      <c r="G22" s="64">
        <f>'22. Боботе'!$K$13</f>
        <v>0.47257383966244726</v>
      </c>
    </row>
    <row r="23" spans="5:7" x14ac:dyDescent="0.25">
      <c r="E23" s="8">
        <v>23</v>
      </c>
      <c r="F23" t="s">
        <v>383</v>
      </c>
      <c r="G23" s="64">
        <f>'23. Стубал'!$K$13</f>
        <v>0.32508833922261482</v>
      </c>
    </row>
    <row r="24" spans="5:7" x14ac:dyDescent="0.25">
      <c r="E24" s="8">
        <v>24</v>
      </c>
      <c r="F24" t="s">
        <v>384</v>
      </c>
      <c r="G24" s="64">
        <f>'24. Венчац'!K13</f>
        <v>0.2608695652173913</v>
      </c>
    </row>
    <row r="25" spans="5:7" x14ac:dyDescent="0.25">
      <c r="E25" s="8">
        <v>25</v>
      </c>
      <c r="F25" t="s">
        <v>385</v>
      </c>
      <c r="G25" s="64">
        <f>'25. Шљивово'!$K$13</f>
        <v>0.30687830687830686</v>
      </c>
    </row>
    <row r="26" spans="5:7" x14ac:dyDescent="0.25">
      <c r="E26" s="8">
        <v>26</v>
      </c>
      <c r="F26" t="s">
        <v>386</v>
      </c>
      <c r="G26" s="64">
        <f>'26. Парчин'!$K$13</f>
        <v>0.44919786096256686</v>
      </c>
    </row>
    <row r="27" spans="5:7" x14ac:dyDescent="0.25">
      <c r="E27" s="8">
        <v>27</v>
      </c>
      <c r="F27" t="s">
        <v>387</v>
      </c>
      <c r="G27" s="64">
        <f>'27. Љубинци'!$K$13</f>
        <v>0.52763819095477382</v>
      </c>
    </row>
    <row r="28" spans="5:7" x14ac:dyDescent="0.25">
      <c r="E28" s="8">
        <v>28</v>
      </c>
      <c r="F28" t="s">
        <v>388</v>
      </c>
      <c r="G28" s="64">
        <f>'28. Доброљупци'!$K$13</f>
        <v>0.38162544169611307</v>
      </c>
    </row>
    <row r="29" spans="5:7" x14ac:dyDescent="0.25">
      <c r="E29" s="8">
        <v>29</v>
      </c>
      <c r="F29" t="s">
        <v>389</v>
      </c>
      <c r="G29" s="64">
        <f>'29. Пањевац'!$K$13</f>
        <v>0.55491329479768781</v>
      </c>
    </row>
    <row r="30" spans="5:7" x14ac:dyDescent="0.25">
      <c r="E30" s="8">
        <v>30</v>
      </c>
      <c r="F30" t="s">
        <v>390</v>
      </c>
      <c r="G30" s="64">
        <f>'30. Трнавци'!$K$13</f>
        <v>0.22</v>
      </c>
    </row>
    <row r="31" spans="5:7" x14ac:dyDescent="0.25">
      <c r="E31" s="8">
        <v>31</v>
      </c>
      <c r="F31" t="s">
        <v>391</v>
      </c>
      <c r="G31" s="64">
        <f>'31. Вражогрнци'!$K$13</f>
        <v>0.1553398058252427</v>
      </c>
    </row>
    <row r="32" spans="5:7" x14ac:dyDescent="0.25">
      <c r="E32" s="8">
        <v>32</v>
      </c>
      <c r="F32" t="s">
        <v>392</v>
      </c>
      <c r="G32" s="64">
        <f>'32. Суботица'!$K$14</f>
        <v>0.31034482758620691</v>
      </c>
    </row>
    <row r="33" spans="5:7" x14ac:dyDescent="0.25">
      <c r="E33" s="8">
        <v>33</v>
      </c>
      <c r="F33" t="s">
        <v>393</v>
      </c>
      <c r="G33" s="64">
        <f>'33. Горња Злегиња'!$K$13</f>
        <v>0.16725978647686832</v>
      </c>
    </row>
    <row r="34" spans="5:7" x14ac:dyDescent="0.25">
      <c r="E34" s="8">
        <v>34</v>
      </c>
      <c r="F34" t="s">
        <v>394</v>
      </c>
      <c r="G34" s="64">
        <f>'34. Доња Злегиња'!$K$13</f>
        <v>0.28415300546448086</v>
      </c>
    </row>
    <row r="35" spans="5:7" x14ac:dyDescent="0.25">
      <c r="E35" s="8">
        <v>35</v>
      </c>
      <c r="F35" t="s">
        <v>395</v>
      </c>
      <c r="G35" s="64">
        <f>'35. Горњи Ступањ'!K14</f>
        <v>0.59523809523809523</v>
      </c>
    </row>
    <row r="36" spans="5:7" x14ac:dyDescent="0.25">
      <c r="E36" s="8">
        <v>36</v>
      </c>
      <c r="F36" t="s">
        <v>396</v>
      </c>
      <c r="G36" s="64">
        <f>'36. Гаревина'!$K$13</f>
        <v>0.3949579831932773</v>
      </c>
    </row>
    <row r="37" spans="5:7" x14ac:dyDescent="0.25">
      <c r="E37" s="8">
        <v>37</v>
      </c>
      <c r="F37" t="s">
        <v>397</v>
      </c>
      <c r="G37" s="64">
        <f>'37. Дашница'!$K$13</f>
        <v>0.1388888888888889</v>
      </c>
    </row>
    <row r="38" spans="5:7" x14ac:dyDescent="0.25">
      <c r="E38" s="8">
        <v>38</v>
      </c>
      <c r="F38" t="s">
        <v>422</v>
      </c>
      <c r="G38" s="64">
        <f>'38. Лаћислед 1'!$K$13</f>
        <v>0.29459459459459458</v>
      </c>
    </row>
    <row r="39" spans="5:7" x14ac:dyDescent="0.25">
      <c r="E39" s="8">
        <v>39</v>
      </c>
      <c r="F39" t="s">
        <v>423</v>
      </c>
      <c r="G39" s="64">
        <f>'39. Лаћислед 2'!$K$13</f>
        <v>0.2824858757062147</v>
      </c>
    </row>
    <row r="40" spans="5:7" x14ac:dyDescent="0.25">
      <c r="E40" s="8">
        <v>40</v>
      </c>
      <c r="F40" t="s">
        <v>398</v>
      </c>
      <c r="G40" s="64">
        <f>'40. Мрмош'!$K$13</f>
        <v>0.13114754098360656</v>
      </c>
    </row>
    <row r="41" spans="5:7" x14ac:dyDescent="0.25">
      <c r="E41" s="8">
        <v>41</v>
      </c>
      <c r="F41" t="s">
        <v>399</v>
      </c>
      <c r="G41" s="64">
        <f>'41. Врбница'!$K$13</f>
        <v>0.40350877192982454</v>
      </c>
    </row>
    <row r="42" spans="5:7" x14ac:dyDescent="0.25">
      <c r="E42" s="8">
        <v>42</v>
      </c>
      <c r="F42" t="s">
        <v>400</v>
      </c>
      <c r="G42" s="64">
        <f>'42. Веља Глава'!$K$13</f>
        <v>0.37404580152671757</v>
      </c>
    </row>
    <row r="43" spans="5:7" x14ac:dyDescent="0.25">
      <c r="E43" s="8">
        <v>43</v>
      </c>
      <c r="F43" t="s">
        <v>401</v>
      </c>
      <c r="G43" s="64">
        <f>'43. Лесковица'!K13</f>
        <v>0.10699588477366255</v>
      </c>
    </row>
    <row r="44" spans="5:7" x14ac:dyDescent="0.25">
      <c r="E44" s="8">
        <v>44</v>
      </c>
      <c r="F44" t="s">
        <v>402</v>
      </c>
      <c r="G44" s="64">
        <f>'44. Горња Ржаница'!$K$13</f>
        <v>0.3</v>
      </c>
    </row>
    <row r="45" spans="5:7" x14ac:dyDescent="0.25">
      <c r="E45" s="8">
        <v>45</v>
      </c>
      <c r="F45" t="s">
        <v>403</v>
      </c>
      <c r="G45" s="64">
        <f>'45. Братићи'!$K$13</f>
        <v>0.32142857142857145</v>
      </c>
    </row>
    <row r="46" spans="5:7" x14ac:dyDescent="0.25">
      <c r="E46" s="8">
        <v>46</v>
      </c>
      <c r="F46" t="s">
        <v>404</v>
      </c>
      <c r="G46" s="64">
        <f>'46. Дренча'!K13</f>
        <v>0.29677419354838708</v>
      </c>
    </row>
    <row r="47" spans="5:7" x14ac:dyDescent="0.25">
      <c r="E47" s="8">
        <v>47</v>
      </c>
      <c r="F47" t="s">
        <v>405</v>
      </c>
      <c r="G47" s="64">
        <f>'47. Тулеш'!$K$13</f>
        <v>0.41595441595441596</v>
      </c>
    </row>
    <row r="48" spans="5:7" x14ac:dyDescent="0.25">
      <c r="E48" s="8">
        <v>48</v>
      </c>
      <c r="F48" t="s">
        <v>406</v>
      </c>
      <c r="G48" s="64">
        <f>'48. Руденице'!$K$13</f>
        <v>0.53472222222222221</v>
      </c>
    </row>
    <row r="49" spans="5:10" x14ac:dyDescent="0.25">
      <c r="E49" s="8">
        <v>49</v>
      </c>
      <c r="F49" t="s">
        <v>407</v>
      </c>
      <c r="G49" s="64">
        <f>'49. Горње Ратаје'!K14</f>
        <v>9.7791798107255523E-2</v>
      </c>
    </row>
    <row r="50" spans="5:10" ht="15.75" thickBot="1" x14ac:dyDescent="0.3">
      <c r="E50" s="8">
        <v>50</v>
      </c>
      <c r="F50" t="s">
        <v>408</v>
      </c>
      <c r="G50" s="64">
        <f>'50. Тржац'!$K$13</f>
        <v>0.75</v>
      </c>
    </row>
    <row r="51" spans="5:10" ht="15.75" thickBot="1" x14ac:dyDescent="0.3">
      <c r="E51" s="8">
        <v>51</v>
      </c>
      <c r="F51" t="s">
        <v>409</v>
      </c>
      <c r="G51" s="64">
        <f>'51. Доње Ратаје'!$K$13</f>
        <v>0.33962264150943394</v>
      </c>
      <c r="I51" s="5"/>
      <c r="J51" s="6" t="s">
        <v>425</v>
      </c>
    </row>
    <row r="52" spans="5:10" x14ac:dyDescent="0.25">
      <c r="E52" s="8">
        <v>52</v>
      </c>
      <c r="F52" t="s">
        <v>410</v>
      </c>
      <c r="G52" s="64">
        <f>'52. АЦ-Младост'!$K$16</f>
        <v>8.5024154589371986E-2</v>
      </c>
      <c r="I52" s="65" t="s">
        <v>424</v>
      </c>
      <c r="J52" s="66">
        <f>('52. АЦ-Младост'!$G$16+'53. АЦ - Дом Пензионера'!G16+'54. АЦ - Дом Културе'!G16+'55. АЦ - ОШ Аца Алексић'!G17+'56. АЦ - Зграда суда'!G17+'57. АЦ - Кућа Андрејић'!G17+'58. АЦ - СШ Свети Трифун'!G17+'59. АЦ - ОШ Иво Лола Рибар'!G17)/('52. АЦ-Младост'!$G$14+'53. АЦ - Дом Пензионера'!G14+'54. АЦ - Дом Културе'!G14+'55. АЦ - ОШ Аца Алексић'!G15+'56. АЦ - Зграда суда'!G15+'57. АЦ - Кућа Андрејић'!G15+'58. АЦ - СШ Свети Трифун'!G15+'59. АЦ - ОШ Иво Лола Рибар'!G15)</f>
        <v>9.5342332482062503E-2</v>
      </c>
    </row>
    <row r="53" spans="5:10" x14ac:dyDescent="0.25">
      <c r="E53" s="8">
        <v>53</v>
      </c>
      <c r="F53" t="s">
        <v>411</v>
      </c>
      <c r="G53" s="64">
        <f>'53. АЦ - Дом Пензионера'!K16</f>
        <v>8.8145896656534953E-2</v>
      </c>
      <c r="I53" s="65"/>
      <c r="J53" s="67"/>
    </row>
    <row r="54" spans="5:10" x14ac:dyDescent="0.25">
      <c r="E54" s="8">
        <v>54</v>
      </c>
      <c r="F54" t="s">
        <v>412</v>
      </c>
      <c r="G54" s="64">
        <f>'54. АЦ - Дом Културе'!K16</f>
        <v>6.8891280947255107E-2</v>
      </c>
      <c r="I54" s="65"/>
      <c r="J54" s="67"/>
    </row>
    <row r="55" spans="5:10" x14ac:dyDescent="0.25">
      <c r="E55" s="8">
        <v>55</v>
      </c>
      <c r="F55" t="s">
        <v>413</v>
      </c>
      <c r="G55" s="64">
        <f>'55. АЦ - ОШ Аца Алексић'!K17</f>
        <v>6.1538461538461542E-2</v>
      </c>
      <c r="I55" s="65"/>
      <c r="J55" s="67"/>
    </row>
    <row r="56" spans="5:10" x14ac:dyDescent="0.25">
      <c r="E56" s="8">
        <v>56</v>
      </c>
      <c r="F56" t="s">
        <v>414</v>
      </c>
      <c r="G56" s="64">
        <f>'56. АЦ - Зграда суда'!K17</f>
        <v>7.3836276083467101E-2</v>
      </c>
      <c r="I56" s="65"/>
      <c r="J56" s="67"/>
    </row>
    <row r="57" spans="5:10" x14ac:dyDescent="0.25">
      <c r="E57" s="8">
        <v>57</v>
      </c>
      <c r="F57" t="s">
        <v>415</v>
      </c>
      <c r="G57" s="64">
        <f>'57. АЦ - Кућа Андрејић'!K17</f>
        <v>6.1248527679623084E-2</v>
      </c>
      <c r="I57" s="65"/>
      <c r="J57" s="67"/>
    </row>
    <row r="58" spans="5:10" x14ac:dyDescent="0.25">
      <c r="E58" s="8">
        <v>58</v>
      </c>
      <c r="F58" t="s">
        <v>416</v>
      </c>
      <c r="G58" s="64">
        <f>'58. АЦ - СШ Свети Трифун'!K17</f>
        <v>8.8547815820543094E-2</v>
      </c>
      <c r="I58" s="65"/>
      <c r="J58" s="67"/>
    </row>
    <row r="59" spans="5:10" ht="15.75" thickBot="1" x14ac:dyDescent="0.3">
      <c r="E59" s="8">
        <v>59</v>
      </c>
      <c r="F59" t="s">
        <v>417</v>
      </c>
      <c r="G59" s="64">
        <f>'59. АЦ - ОШ Иво Лола Рибар'!K17</f>
        <v>0.18372536554354738</v>
      </c>
      <c r="I59" s="65"/>
      <c r="J59" s="68"/>
    </row>
    <row r="60" spans="5:10" x14ac:dyDescent="0.25">
      <c r="E60" s="8">
        <v>60</v>
      </c>
      <c r="F60" t="s">
        <v>418</v>
      </c>
      <c r="G60" s="64">
        <f>'60. Доња Ржаница'!$K$13</f>
        <v>0.47916666666666669</v>
      </c>
    </row>
    <row r="61" spans="5:10" x14ac:dyDescent="0.25">
      <c r="E61" s="8">
        <v>61</v>
      </c>
      <c r="F61" t="s">
        <v>419</v>
      </c>
      <c r="G61" s="64">
        <f>'61. Марковина'!$K$13</f>
        <v>0.69354838709677424</v>
      </c>
    </row>
  </sheetData>
  <mergeCells count="2">
    <mergeCell ref="I52:I59"/>
    <mergeCell ref="J52:J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4"/>
  <sheetViews>
    <sheetView workbookViewId="0">
      <selection activeCell="F14" sqref="F14"/>
    </sheetView>
  </sheetViews>
  <sheetFormatPr defaultRowHeight="15" x14ac:dyDescent="0.25"/>
  <cols>
    <col min="6" max="6" width="27.140625" customWidth="1"/>
    <col min="7" max="7" width="18.285156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37</v>
      </c>
      <c r="G2" s="34">
        <v>16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38</v>
      </c>
      <c r="G3" s="20">
        <v>39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23</v>
      </c>
      <c r="G4" s="20">
        <v>32</v>
      </c>
      <c r="H4" s="2"/>
      <c r="I4" s="7"/>
      <c r="J4" t="s">
        <v>349</v>
      </c>
      <c r="K4" s="7">
        <v>9</v>
      </c>
    </row>
    <row r="5" spans="5:11" ht="15" customHeight="1" thickBot="1" x14ac:dyDescent="0.3">
      <c r="E5" s="42">
        <v>4</v>
      </c>
      <c r="F5" s="35" t="s">
        <v>39</v>
      </c>
      <c r="G5" s="20">
        <v>52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40</v>
      </c>
      <c r="G6" s="20">
        <v>52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41</v>
      </c>
      <c r="G7" s="20">
        <v>38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42</v>
      </c>
      <c r="G8" s="20">
        <v>39</v>
      </c>
      <c r="H8" s="2"/>
      <c r="I8" s="7"/>
      <c r="J8" s="7"/>
      <c r="K8" s="7"/>
    </row>
    <row r="9" spans="5:11" ht="15" customHeight="1" x14ac:dyDescent="0.25">
      <c r="E9" s="46">
        <v>8</v>
      </c>
      <c r="F9" s="35" t="s">
        <v>43</v>
      </c>
      <c r="G9" s="47">
        <v>33</v>
      </c>
      <c r="H9" s="7"/>
      <c r="I9" s="7"/>
      <c r="J9" s="7"/>
      <c r="K9" s="7"/>
    </row>
    <row r="10" spans="5:11" ht="15" customHeight="1" x14ac:dyDescent="0.25">
      <c r="E10" s="46">
        <v>9</v>
      </c>
      <c r="F10" s="35" t="s">
        <v>44</v>
      </c>
      <c r="G10" s="47">
        <v>35</v>
      </c>
      <c r="H10" s="7"/>
      <c r="I10" s="7"/>
      <c r="J10" s="7"/>
      <c r="K10" s="7"/>
    </row>
    <row r="11" spans="5:11" ht="15" customHeight="1" x14ac:dyDescent="0.25">
      <c r="E11" s="46">
        <v>10</v>
      </c>
      <c r="F11" s="35" t="s">
        <v>45</v>
      </c>
      <c r="G11" s="47">
        <v>30</v>
      </c>
      <c r="H11" s="7"/>
      <c r="I11" s="7"/>
      <c r="J11" s="7"/>
      <c r="K11" s="7"/>
    </row>
    <row r="12" spans="5:11" ht="15" customHeight="1" x14ac:dyDescent="0.25">
      <c r="E12" s="7"/>
      <c r="F12" s="7"/>
      <c r="G12" s="12"/>
      <c r="H12" s="7"/>
      <c r="I12" s="7"/>
      <c r="J12" s="7"/>
      <c r="K12" s="7"/>
    </row>
    <row r="13" spans="5:11" ht="15" customHeight="1" thickBot="1" x14ac:dyDescent="0.3">
      <c r="E13" s="7"/>
      <c r="F13" s="7"/>
      <c r="G13" s="7"/>
      <c r="H13" s="7"/>
      <c r="I13" s="7"/>
      <c r="J13" s="7"/>
      <c r="K13" s="7"/>
    </row>
    <row r="14" spans="5:11" ht="15" customHeight="1" thickBot="1" x14ac:dyDescent="0.3">
      <c r="E14" s="7"/>
      <c r="F14" s="7" t="s">
        <v>427</v>
      </c>
      <c r="G14" s="29">
        <v>251</v>
      </c>
      <c r="H14" s="7"/>
      <c r="I14" s="7"/>
      <c r="J14" s="7"/>
      <c r="K14" s="7"/>
    </row>
    <row r="15" spans="5:11" ht="15" customHeight="1" thickBot="1" x14ac:dyDescent="0.3">
      <c r="E15" s="7"/>
      <c r="F15" s="7"/>
      <c r="G15" s="7"/>
      <c r="H15" s="7"/>
      <c r="I15" s="7"/>
      <c r="J15" s="7"/>
      <c r="K15" s="7"/>
    </row>
    <row r="16" spans="5:11" ht="15" customHeight="1" thickBot="1" x14ac:dyDescent="0.3">
      <c r="E16" s="7"/>
      <c r="F16" s="7" t="s">
        <v>9</v>
      </c>
      <c r="G16" s="22">
        <v>74</v>
      </c>
      <c r="H16" s="7"/>
      <c r="I16" s="7"/>
      <c r="J16" s="7" t="s">
        <v>14</v>
      </c>
      <c r="K16" s="30">
        <f>G16/G14</f>
        <v>0.29482071713147412</v>
      </c>
    </row>
    <row r="17" spans="5:11" ht="15" customHeight="1" thickBot="1" x14ac:dyDescent="0.3">
      <c r="E17" s="7"/>
      <c r="F17" s="7"/>
      <c r="G17" s="7"/>
      <c r="H17" s="7"/>
      <c r="I17" s="7"/>
      <c r="J17" s="7"/>
      <c r="K17" s="7"/>
    </row>
    <row r="18" spans="5:11" ht="15" customHeight="1" thickBot="1" x14ac:dyDescent="0.3">
      <c r="E18" s="7"/>
      <c r="F18" s="7" t="s">
        <v>10</v>
      </c>
      <c r="G18" s="22">
        <v>73</v>
      </c>
      <c r="H18" s="7"/>
      <c r="I18" s="7"/>
      <c r="J18" s="7"/>
      <c r="K18" s="7"/>
    </row>
    <row r="19" spans="5:11" ht="15" customHeight="1" thickBot="1" x14ac:dyDescent="0.3">
      <c r="E19" s="7"/>
      <c r="F19" s="7"/>
      <c r="G19" s="7"/>
      <c r="H19" s="7"/>
      <c r="I19" s="7"/>
      <c r="J19" s="7"/>
      <c r="K19" s="7"/>
    </row>
    <row r="20" spans="5:11" ht="15" customHeight="1" thickBot="1" x14ac:dyDescent="0.3">
      <c r="E20" s="7"/>
      <c r="F20" s="7" t="s">
        <v>8</v>
      </c>
      <c r="G20" s="22">
        <v>1</v>
      </c>
      <c r="H20" s="7"/>
      <c r="I20" s="7"/>
      <c r="J20" s="7"/>
      <c r="K20" s="7"/>
    </row>
    <row r="21" spans="5:11" ht="15" customHeight="1" thickBot="1" x14ac:dyDescent="0.3">
      <c r="E21" s="7"/>
      <c r="F21" s="7"/>
      <c r="G21" s="7"/>
      <c r="H21" s="7"/>
      <c r="I21" s="7"/>
      <c r="J21" s="7"/>
      <c r="K21" s="7"/>
    </row>
    <row r="22" spans="5:11" ht="15" customHeight="1" thickBot="1" x14ac:dyDescent="0.3">
      <c r="E22" s="7"/>
      <c r="F22" s="7" t="s">
        <v>11</v>
      </c>
      <c r="G22" s="22">
        <v>177</v>
      </c>
      <c r="H22" s="7"/>
      <c r="I22" s="7"/>
      <c r="J22" s="7"/>
      <c r="K22" s="7"/>
    </row>
    <row r="23" spans="5:11" ht="15" customHeight="1" thickBot="1" x14ac:dyDescent="0.3">
      <c r="E23" s="7"/>
      <c r="F23" s="7"/>
      <c r="G23" s="7"/>
      <c r="H23" s="7"/>
      <c r="I23" s="7"/>
      <c r="J23" s="7"/>
      <c r="K23" s="7"/>
    </row>
    <row r="24" spans="5:11" ht="15" customHeight="1" thickBot="1" x14ac:dyDescent="0.3">
      <c r="E24" s="7"/>
      <c r="F24" s="24" t="s">
        <v>12</v>
      </c>
      <c r="G24" s="37">
        <f>G18+G20+G22</f>
        <v>251</v>
      </c>
      <c r="H24" s="7"/>
      <c r="I24" s="7"/>
      <c r="J24" s="7"/>
      <c r="K24" s="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85546875" customWidth="1"/>
    <col min="7" max="7" width="18.28515625" customWidth="1"/>
    <col min="10" max="10" width="18.57031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46</v>
      </c>
      <c r="G2" s="34">
        <v>3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47</v>
      </c>
      <c r="G3" s="20">
        <v>3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48</v>
      </c>
      <c r="G4" s="20">
        <v>2</v>
      </c>
      <c r="H4" s="2"/>
      <c r="I4" s="7"/>
      <c r="J4" t="s">
        <v>349</v>
      </c>
      <c r="K4" s="7">
        <v>5</v>
      </c>
    </row>
    <row r="5" spans="5:11" ht="15" customHeight="1" thickBot="1" x14ac:dyDescent="0.3">
      <c r="E5" s="42">
        <v>4</v>
      </c>
      <c r="F5" s="35" t="s">
        <v>49</v>
      </c>
      <c r="G5" s="20">
        <v>11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50</v>
      </c>
      <c r="G6" s="20">
        <v>3</v>
      </c>
      <c r="H6" s="2"/>
      <c r="I6" s="7"/>
      <c r="J6" s="7"/>
      <c r="K6" s="7"/>
    </row>
    <row r="7" spans="5:11" ht="15" customHeight="1" thickBot="1" x14ac:dyDescent="0.3">
      <c r="E7" s="43"/>
      <c r="F7" s="18"/>
      <c r="G7" s="25"/>
      <c r="H7" s="2"/>
      <c r="I7" s="7"/>
      <c r="J7" s="7"/>
      <c r="K7" s="7"/>
    </row>
    <row r="8" spans="5:11" ht="15" customHeight="1" thickBot="1" x14ac:dyDescent="0.3">
      <c r="E8" s="17"/>
      <c r="F8" s="19"/>
      <c r="G8" s="25"/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75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23</v>
      </c>
      <c r="H13" s="7"/>
      <c r="I13" s="7"/>
      <c r="J13" s="7" t="s">
        <v>14</v>
      </c>
      <c r="K13" s="30">
        <f>G13/G11</f>
        <v>0.30666666666666664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22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1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52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75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2"/>
  <sheetViews>
    <sheetView workbookViewId="0">
      <selection activeCell="F11" sqref="F11"/>
    </sheetView>
  </sheetViews>
  <sheetFormatPr defaultRowHeight="15" x14ac:dyDescent="0.25"/>
  <cols>
    <col min="6" max="6" width="27.85546875" customWidth="1"/>
    <col min="7" max="7" width="18.28515625" customWidth="1"/>
    <col min="10" max="10" width="18.28515625" customWidth="1"/>
  </cols>
  <sheetData>
    <row r="1" spans="5:11" ht="15" customHeight="1" thickBot="1" x14ac:dyDescent="0.3">
      <c r="E1" s="15" t="s">
        <v>7</v>
      </c>
      <c r="F1" s="15" t="s">
        <v>13</v>
      </c>
      <c r="G1" s="49"/>
      <c r="H1" s="21"/>
      <c r="I1" s="7"/>
      <c r="J1" s="7"/>
      <c r="K1" s="7"/>
    </row>
    <row r="2" spans="5:11" ht="15" customHeight="1" thickBot="1" x14ac:dyDescent="0.3">
      <c r="E2" s="48">
        <v>1</v>
      </c>
      <c r="F2" s="50" t="s">
        <v>51</v>
      </c>
      <c r="G2" s="34">
        <v>15</v>
      </c>
      <c r="H2" s="4"/>
      <c r="I2" s="7"/>
      <c r="J2" s="7"/>
      <c r="K2" s="7"/>
    </row>
    <row r="3" spans="5:11" ht="15" customHeight="1" thickBot="1" x14ac:dyDescent="0.3">
      <c r="E3" s="42">
        <v>2</v>
      </c>
      <c r="F3" s="35" t="s">
        <v>52</v>
      </c>
      <c r="G3" s="20">
        <v>17</v>
      </c>
      <c r="H3" s="2"/>
      <c r="I3" s="7"/>
      <c r="J3" s="7"/>
      <c r="K3" s="7"/>
    </row>
    <row r="4" spans="5:11" ht="15" customHeight="1" thickBot="1" x14ac:dyDescent="0.3">
      <c r="E4" s="42">
        <v>3</v>
      </c>
      <c r="F4" s="35" t="s">
        <v>53</v>
      </c>
      <c r="G4" s="20">
        <v>18</v>
      </c>
      <c r="H4" s="2"/>
      <c r="I4" s="7"/>
      <c r="J4" t="s">
        <v>349</v>
      </c>
      <c r="K4" s="7">
        <v>7</v>
      </c>
    </row>
    <row r="5" spans="5:11" ht="15" customHeight="1" thickBot="1" x14ac:dyDescent="0.3">
      <c r="E5" s="42">
        <v>4</v>
      </c>
      <c r="F5" s="35" t="s">
        <v>54</v>
      </c>
      <c r="G5" s="20">
        <v>10</v>
      </c>
      <c r="H5" s="2"/>
      <c r="I5" s="7"/>
      <c r="J5" s="7"/>
      <c r="K5" s="7"/>
    </row>
    <row r="6" spans="5:11" ht="15" customHeight="1" thickBot="1" x14ac:dyDescent="0.3">
      <c r="E6" s="42">
        <v>5</v>
      </c>
      <c r="F6" s="35" t="s">
        <v>55</v>
      </c>
      <c r="G6" s="20">
        <v>15</v>
      </c>
      <c r="H6" s="2"/>
      <c r="I6" s="7"/>
      <c r="J6" s="7"/>
      <c r="K6" s="7"/>
    </row>
    <row r="7" spans="5:11" ht="15" customHeight="1" thickBot="1" x14ac:dyDescent="0.3">
      <c r="E7" s="42">
        <v>6</v>
      </c>
      <c r="F7" s="35" t="s">
        <v>56</v>
      </c>
      <c r="G7" s="20">
        <v>10</v>
      </c>
      <c r="H7" s="2"/>
      <c r="I7" s="7"/>
      <c r="J7" s="7"/>
      <c r="K7" s="7"/>
    </row>
    <row r="8" spans="5:11" ht="15" customHeight="1" thickBot="1" x14ac:dyDescent="0.3">
      <c r="E8" s="42">
        <v>7</v>
      </c>
      <c r="F8" s="35" t="s">
        <v>57</v>
      </c>
      <c r="G8" s="20">
        <v>6</v>
      </c>
      <c r="H8" s="2"/>
      <c r="I8" s="7"/>
      <c r="J8" s="7"/>
      <c r="K8" s="7"/>
    </row>
    <row r="9" spans="5:11" ht="15" customHeight="1" x14ac:dyDescent="0.25">
      <c r="E9" s="7"/>
      <c r="F9" s="7"/>
      <c r="G9" s="12"/>
      <c r="H9" s="7"/>
      <c r="I9" s="7"/>
      <c r="J9" s="7"/>
      <c r="K9" s="7"/>
    </row>
    <row r="10" spans="5:11" ht="15" customHeight="1" thickBot="1" x14ac:dyDescent="0.3">
      <c r="E10" s="7"/>
      <c r="F10" s="7"/>
      <c r="G10" s="7"/>
      <c r="H10" s="7"/>
      <c r="I10" s="7"/>
      <c r="J10" s="7"/>
      <c r="K10" s="7"/>
    </row>
    <row r="11" spans="5:11" ht="15" customHeight="1" thickBot="1" x14ac:dyDescent="0.3">
      <c r="E11" s="7"/>
      <c r="F11" s="7" t="s">
        <v>427</v>
      </c>
      <c r="G11" s="29">
        <v>96</v>
      </c>
      <c r="H11" s="7"/>
      <c r="I11" s="7"/>
      <c r="J11" s="7"/>
      <c r="K11" s="7"/>
    </row>
    <row r="12" spans="5:11" ht="15" customHeight="1" thickBot="1" x14ac:dyDescent="0.3">
      <c r="E12" s="7"/>
      <c r="F12" s="7"/>
      <c r="G12" s="7"/>
      <c r="H12" s="7"/>
      <c r="I12" s="7"/>
      <c r="J12" s="7"/>
      <c r="K12" s="7"/>
    </row>
    <row r="13" spans="5:11" ht="15" customHeight="1" thickBot="1" x14ac:dyDescent="0.3">
      <c r="E13" s="7"/>
      <c r="F13" s="7" t="s">
        <v>9</v>
      </c>
      <c r="G13" s="22">
        <v>41</v>
      </c>
      <c r="H13" s="7"/>
      <c r="I13" s="7"/>
      <c r="J13" s="7" t="s">
        <v>14</v>
      </c>
      <c r="K13" s="30">
        <f>G13/G11</f>
        <v>0.42708333333333331</v>
      </c>
    </row>
    <row r="14" spans="5:11" ht="15" customHeight="1" thickBot="1" x14ac:dyDescent="0.3">
      <c r="E14" s="7"/>
      <c r="F14" s="7"/>
      <c r="G14" s="7"/>
      <c r="H14" s="7"/>
      <c r="I14" s="7"/>
      <c r="J14" s="7"/>
      <c r="K14" s="7"/>
    </row>
    <row r="15" spans="5:11" ht="15" customHeight="1" thickBot="1" x14ac:dyDescent="0.3">
      <c r="E15" s="7"/>
      <c r="F15" s="7" t="s">
        <v>10</v>
      </c>
      <c r="G15" s="22">
        <v>40</v>
      </c>
      <c r="H15" s="7"/>
      <c r="I15" s="7"/>
      <c r="J15" s="7"/>
      <c r="K15" s="7"/>
    </row>
    <row r="16" spans="5:11" ht="15" customHeight="1" thickBot="1" x14ac:dyDescent="0.3">
      <c r="E16" s="7"/>
      <c r="F16" s="7"/>
      <c r="G16" s="7"/>
      <c r="H16" s="7"/>
      <c r="I16" s="7"/>
      <c r="J16" s="7"/>
      <c r="K16" s="7"/>
    </row>
    <row r="17" spans="5:11" ht="15" customHeight="1" thickBot="1" x14ac:dyDescent="0.3">
      <c r="E17" s="7"/>
      <c r="F17" s="7" t="s">
        <v>8</v>
      </c>
      <c r="G17" s="22">
        <v>1</v>
      </c>
      <c r="H17" s="7"/>
      <c r="I17" s="7"/>
      <c r="J17" s="7"/>
      <c r="K17" s="7"/>
    </row>
    <row r="18" spans="5:11" ht="15" customHeight="1" thickBot="1" x14ac:dyDescent="0.3">
      <c r="E18" s="7"/>
      <c r="F18" s="7"/>
      <c r="G18" s="7"/>
      <c r="H18" s="7"/>
      <c r="I18" s="7"/>
      <c r="J18" s="7"/>
      <c r="K18" s="7"/>
    </row>
    <row r="19" spans="5:11" ht="15" customHeight="1" thickBot="1" x14ac:dyDescent="0.3">
      <c r="E19" s="7"/>
      <c r="F19" s="7" t="s">
        <v>11</v>
      </c>
      <c r="G19" s="22">
        <v>55</v>
      </c>
      <c r="H19" s="7"/>
      <c r="I19" s="7"/>
      <c r="J19" s="7"/>
      <c r="K19" s="7"/>
    </row>
    <row r="20" spans="5:11" ht="15" customHeight="1" thickBot="1" x14ac:dyDescent="0.3">
      <c r="E20" s="7"/>
      <c r="F20" s="7"/>
      <c r="G20" s="7"/>
      <c r="H20" s="7"/>
      <c r="I20" s="7"/>
      <c r="J20" s="7"/>
      <c r="K20" s="7"/>
    </row>
    <row r="21" spans="5:11" ht="15" customHeight="1" thickBot="1" x14ac:dyDescent="0.3">
      <c r="E21" s="7"/>
      <c r="F21" s="24" t="s">
        <v>12</v>
      </c>
      <c r="G21" s="37">
        <f>G15+G17+G19</f>
        <v>96</v>
      </c>
      <c r="H21" s="7"/>
      <c r="I21" s="7"/>
      <c r="J21" s="7"/>
      <c r="K21" s="7"/>
    </row>
    <row r="22" spans="5:11" ht="1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1. Јелакци 1</vt:lpstr>
      <vt:lpstr>2. Јелкци 2</vt:lpstr>
      <vt:lpstr>3. Рокци</vt:lpstr>
      <vt:lpstr>4. Плоча</vt:lpstr>
      <vt:lpstr>5. Рогавчина</vt:lpstr>
      <vt:lpstr>6. Бзенице</vt:lpstr>
      <vt:lpstr>7. Плеш</vt:lpstr>
      <vt:lpstr>8. Стрменица</vt:lpstr>
      <vt:lpstr>9. Грчак</vt:lpstr>
      <vt:lpstr>10. Ботурићи</vt:lpstr>
      <vt:lpstr>11. Козница</vt:lpstr>
      <vt:lpstr>12. Велика Врбница</vt:lpstr>
      <vt:lpstr>13. Горњи Вратари</vt:lpstr>
      <vt:lpstr>14. Латковац</vt:lpstr>
      <vt:lpstr>15. Пуховац</vt:lpstr>
      <vt:lpstr>16. Ракља</vt:lpstr>
      <vt:lpstr>17. Лесеновци</vt:lpstr>
      <vt:lpstr>18. Доњи Вратари</vt:lpstr>
      <vt:lpstr>19. Витково</vt:lpstr>
      <vt:lpstr>20. Стањево</vt:lpstr>
      <vt:lpstr>21. Новаци</vt:lpstr>
      <vt:lpstr>22. Боботе</vt:lpstr>
      <vt:lpstr>23. Стубал</vt:lpstr>
      <vt:lpstr>24. Венчац</vt:lpstr>
      <vt:lpstr>25. Шљивово</vt:lpstr>
      <vt:lpstr>26. Парчин</vt:lpstr>
      <vt:lpstr>27. Љубинци</vt:lpstr>
      <vt:lpstr>28. Доброљупци</vt:lpstr>
      <vt:lpstr>29. Пањевац</vt:lpstr>
      <vt:lpstr>30. Трнавци</vt:lpstr>
      <vt:lpstr>31. Вражогрнци</vt:lpstr>
      <vt:lpstr>32. Суботица</vt:lpstr>
      <vt:lpstr>33. Горња Злегиња</vt:lpstr>
      <vt:lpstr>34. Доња Злегиња</vt:lpstr>
      <vt:lpstr>35. Горњи Ступањ</vt:lpstr>
      <vt:lpstr>36. Гаревина</vt:lpstr>
      <vt:lpstr>37. Дашница</vt:lpstr>
      <vt:lpstr>38. Лаћислед 1</vt:lpstr>
      <vt:lpstr>39. Лаћислед 2</vt:lpstr>
      <vt:lpstr>40. Мрмош</vt:lpstr>
      <vt:lpstr>41. Врбница</vt:lpstr>
      <vt:lpstr>42. Веља Глава</vt:lpstr>
      <vt:lpstr>43. Лесковица</vt:lpstr>
      <vt:lpstr>44. Горња Ржаница</vt:lpstr>
      <vt:lpstr>45. Братићи</vt:lpstr>
      <vt:lpstr>46. Дренча</vt:lpstr>
      <vt:lpstr>47. Тулеш</vt:lpstr>
      <vt:lpstr>48. Руденице</vt:lpstr>
      <vt:lpstr>49. Горње Ратаје</vt:lpstr>
      <vt:lpstr>50. Тржац</vt:lpstr>
      <vt:lpstr>51. Доње Ратаје</vt:lpstr>
      <vt:lpstr>52. АЦ-Младост</vt:lpstr>
      <vt:lpstr>53. АЦ - Дом Пензионера</vt:lpstr>
      <vt:lpstr>54. АЦ - Дом Културе</vt:lpstr>
      <vt:lpstr>55. АЦ - ОШ Аца Алексић</vt:lpstr>
      <vt:lpstr>56. АЦ - Зграда суда</vt:lpstr>
      <vt:lpstr>57. АЦ - Кућа Андрејић</vt:lpstr>
      <vt:lpstr>58. АЦ - СШ Свети Трифун</vt:lpstr>
      <vt:lpstr>59. АЦ - ОШ Иво Лола Рибар</vt:lpstr>
      <vt:lpstr>60. Доња Ржаница</vt:lpstr>
      <vt:lpstr>61. Марковина</vt:lpstr>
      <vt:lpstr>УКУПНО</vt:lpstr>
      <vt:lpstr>Табела излазности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Minić</dc:creator>
  <cp:lastModifiedBy>Milan Minić</cp:lastModifiedBy>
  <cp:lastPrinted>2021-07-06T11:17:05Z</cp:lastPrinted>
  <dcterms:created xsi:type="dcterms:W3CDTF">2021-07-06T08:54:41Z</dcterms:created>
  <dcterms:modified xsi:type="dcterms:W3CDTF">2021-07-13T06:21:55Z</dcterms:modified>
</cp:coreProperties>
</file>